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580" activeTab="0"/>
  </bookViews>
  <sheets>
    <sheet name="1" sheetId="1" r:id="rId1"/>
    <sheet name="2" sheetId="2" r:id="rId2"/>
    <sheet name="3 лист 2020г " sheetId="3" r:id="rId3"/>
    <sheet name="4 лист 2021г" sheetId="4" r:id="rId4"/>
    <sheet name="5 лист 2022г" sheetId="5" r:id="rId5"/>
    <sheet name="4" sheetId="6" r:id="rId6"/>
    <sheet name="5" sheetId="7" r:id="rId7"/>
    <sheet name="Лист1" sheetId="8" r:id="rId8"/>
  </sheets>
  <definedNames>
    <definedName name="_xlnm.Print_Titles" localSheetId="1">'2'!$4:$4</definedName>
    <definedName name="_xlnm.Print_Titles" localSheetId="2">'3 лист 2020г '!$6:$10</definedName>
    <definedName name="_xlnm.Print_Titles" localSheetId="3">'4 лист 2021г'!$6:$10</definedName>
    <definedName name="_xlnm.Print_Titles" localSheetId="4">'5 лист 2022г'!$6:$10</definedName>
    <definedName name="_xlnm.Print_Area" localSheetId="0">'1'!$A$1:$DD$55</definedName>
    <definedName name="_xlnm.Print_Area" localSheetId="1">'2'!$A$1:$DD$30</definedName>
    <definedName name="_xlnm.Print_Area" localSheetId="2">'3 лист 2020г '!$A$4:$FA$84</definedName>
    <definedName name="_xlnm.Print_Area" localSheetId="5">'4'!$A$1:$DK$19</definedName>
    <definedName name="_xlnm.Print_Area" localSheetId="3">'4 лист 2021г'!$A$4:$FA$84</definedName>
    <definedName name="_xlnm.Print_Area" localSheetId="6">'5'!$A$2:$DD$40</definedName>
    <definedName name="_xlnm.Print_Area" localSheetId="4">'5 лист 2022г'!$A$4:$FA$84</definedName>
  </definedNames>
  <calcPr fullCalcOnLoad="1"/>
</workbook>
</file>

<file path=xl/sharedStrings.xml><?xml version="1.0" encoding="utf-8"?>
<sst xmlns="http://schemas.openxmlformats.org/spreadsheetml/2006/main" count="711" uniqueCount="265">
  <si>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</si>
  <si>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</si>
  <si>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</si>
  <si>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</si>
  <si>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</si>
  <si>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</si>
  <si>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</si>
  <si>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</si>
  <si>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</si>
  <si>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</si>
  <si>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</si>
  <si>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</si>
  <si>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</si>
  <si>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</si>
  <si>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</si>
  <si>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</si>
  <si>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</si>
  <si>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</si>
  <si>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</si>
  <si>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</si>
  <si>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</si>
  <si>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</si>
  <si>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</si>
  <si>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</si>
  <si>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</si>
  <si>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</si>
  <si>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</si>
  <si>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</si>
  <si>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</si>
  <si>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</si>
  <si>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</si>
  <si>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</si>
  <si>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</si>
  <si>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</si>
  <si>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</si>
  <si>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</si>
  <si>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</si>
  <si>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</si>
  <si>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</si>
  <si>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</si>
  <si>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</si>
  <si>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</si>
  <si>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</si>
  <si>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</si>
  <si>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</si>
  <si>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</si>
  <si>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</si>
  <si>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</si>
  <si>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</si>
  <si>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</si>
  <si>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</si>
  <si>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</si>
  <si>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</si>
  <si>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</si>
  <si>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</si>
  <si>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</si>
  <si>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</si>
  <si>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</si>
  <si>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</si>
  <si>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</si>
  <si>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</si>
  <si>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</si>
  <si>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</si>
  <si>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</si>
  <si>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</si>
  <si>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</si>
  <si>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</si>
  <si>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</si>
  <si>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</si>
  <si>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</si>
  <si>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</si>
  <si>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</si>
  <si>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</si>
  <si>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</si>
  <si>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</si>
  <si>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</si>
  <si>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</si>
  <si>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</si>
  <si>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</si>
  <si>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</si>
  <si>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</si>
  <si>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</si>
  <si>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</si>
  <si>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</si>
  <si>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</si>
  <si>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</si>
  <si>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</si>
  <si>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</si>
  <si>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</si>
  <si>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</si>
  <si>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</si>
  <si>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</si>
  <si>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</si>
  <si>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</si>
  <si>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</si>
  <si>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</si>
  <si>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</si>
  <si>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</si>
  <si>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</si>
  <si>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</si>
  <si>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</si>
  <si>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</si>
  <si>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</si>
  <si>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</si>
  <si>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</si>
  <si>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</si>
  <si>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</si>
  <si>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</si>
  <si>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</si>
  <si>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</si>
  <si>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</si>
  <si>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</si>
  <si>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</si>
  <si>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</si>
  <si>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</si>
  <si>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</si>
  <si>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</si>
  <si>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</si>
  <si>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</si>
  <si>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</si>
  <si>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</si>
  <si>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</si>
  <si>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</si>
  <si>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</si>
  <si>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</si>
  <si>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</si>
  <si>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</si>
  <si>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</si>
  <si>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</si>
  <si>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</si>
  <si>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</si>
  <si>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</si>
  <si>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</si>
  <si>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</si>
  <si>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</si>
  <si>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</si>
  <si>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</si>
  <si>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</si>
  <si>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</si>
  <si>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</si>
  <si>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</si>
  <si>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</si>
  <si>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>составления Плана, в том числе балансовая стоимость особо ценного движимого имущества: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</si>
  <si>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</si>
  <si>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</si>
  <si>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</si>
  <si>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</si>
  <si>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</si>
  <si>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</si>
  <si>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</si>
  <si>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</si>
  <si>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</si>
  <si>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</si>
  <si>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</si>
  <si>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</si>
  <si>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</si>
  <si>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</si>
  <si>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</si>
  <si>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</si>
  <si>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</si>
  <si>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</si>
  <si>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</si>
  <si>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</si>
  <si>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</si>
  <si>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</si>
  <si>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</si>
  <si>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</si>
  <si>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</si>
  <si>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</si>
  <si>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1.5. Общая балансовая стоимость 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</si>
  <si>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</si>
  <si>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</si>
  <si>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</si>
  <si>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</si>
  <si>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</si>
  <si>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</si>
  <si>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</si>
  <si>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</si>
  <si>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</si>
  <si>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</si>
  <si>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</si>
  <si>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</si>
  <si>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</si>
  <si>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</si>
  <si>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</si>
  <si>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</si>
  <si>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</si>
  <si>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</si>
  <si>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</si>
  <si>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</si>
  <si>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</si>
  <si>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</si>
  <si>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</si>
  <si>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</si>
  <si>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</si>
  <si>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</si>
  <si>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</si>
  <si>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</si>
  <si>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</si>
  <si>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t>19</t>
  </si>
  <si>
    <t>"________" ____________________2019 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</si>
  <si>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</si>
  <si>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</si>
  <si>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</si>
  <si>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</si>
  <si>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</si>
  <si>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</si>
  <si>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01.04.73</t>
  </si>
  <si>
    <t>01.04.76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</si>
  <si>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</si>
  <si>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</si>
  <si>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</si>
  <si>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</si>
  <si>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</si>
  <si>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</si>
  <si>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t>Услуги по содержанию тек .ремонт</t>
  </si>
  <si>
    <t>Услуги по содержанию  капитальный ремонт</t>
  </si>
  <si>
    <r>
      <rPr>
        <b/>
        <sz val="12"/>
        <rFont val="Times New Roman"/>
        <family val="1"/>
      </rPr>
      <t>227</t>
    </r>
    <r>
      <rPr>
        <sz val="12"/>
        <rFont val="Times New Roman"/>
        <family val="1"/>
      </rPr>
      <t xml:space="preserve"> (01.04.59)</t>
    </r>
  </si>
  <si>
    <t>Главный бухглатер МБОУ Школы № 148 г.о.Самара</t>
  </si>
  <si>
    <t>Гущина И.А.</t>
  </si>
  <si>
    <t>Согласовано: Куратор бухгалтерского учета Департамента образования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</si>
  <si>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Михалева В.П." городского округа Самара</t>
  </si>
  <si>
    <t>70927804</t>
  </si>
  <si>
    <t>383</t>
  </si>
  <si>
    <t>6315909263/631501001</t>
  </si>
  <si>
    <t>Департамент образования Администрации городского округа Самара</t>
  </si>
  <si>
    <t>443096,г.Самара ,ул.Коммунистическая,д.25</t>
  </si>
  <si>
    <t xml:space="preserve">обеспечение реализации предусмотренных законодательством Российской Федерации полномочий органов местного самоуправления в сфере образования; создание благоприятных условий для личностного развития, образования и общения обучающихся; обеспечение безопасности жизнедеятельности обучающихся и работников Школы; формирование у обучающихся современного уровня знаний, способствующих развитию интеллектуального потенциала, творческих способностей, дарований обучающихся; участие в реализации государственной политики в области образования. </t>
  </si>
  <si>
    <t>Реализация преемственных основных общеобразовательных программ – образовательных программ  начального общего, основного общего, среднего общего образования, в том числе обеспечивающих дополнительную (углубленную или профильную) подготовку по одному или нескольким предметам, а также дополнительных общеразвивающих программ по различным направленностям.</t>
  </si>
  <si>
    <t xml:space="preserve">Преподавание спецкурсов и курсов , не предусмотренных учебным планом Школы; группы развивающе-обучающего досуга во внеурочное время; обучение иностранным языкам; обучение спортивным и бальным танцам; обучение детей дошкольного возраста по дополнительным образовательным программам;-занятия различными видами спорта(спортивные секции);изостудия.                           </t>
  </si>
  <si>
    <t>составления плана:  60 629 766,00</t>
  </si>
  <si>
    <t>Г.Г.Чернышов</t>
  </si>
  <si>
    <t>И.А.Гущина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</si>
  <si>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</si>
  <si>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</si>
  <si>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2021</t>
    </r>
    <r>
      <rPr>
        <sz val="14"/>
        <rFont val="Times New Roman"/>
        <family val="1"/>
      </rPr>
      <t>г.</t>
    </r>
  </si>
  <si>
    <t>291,292,295</t>
  </si>
  <si>
    <t>341,344,346,349</t>
  </si>
  <si>
    <t>341(01.04.72)</t>
  </si>
  <si>
    <t>344(01.04.75)</t>
  </si>
  <si>
    <t>346(01.04.77)</t>
  </si>
  <si>
    <t>349(01.04.78)</t>
  </si>
  <si>
    <t>Осипов И.Д.</t>
  </si>
  <si>
    <r>
      <t xml:space="preserve">на </t>
    </r>
    <r>
      <rPr>
        <u val="single"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2021-2022 гг</t>
    </r>
    <r>
      <rPr>
        <sz val="14"/>
        <rFont val="Times New Roman"/>
        <family val="1"/>
      </rPr>
      <t xml:space="preserve"> плановый период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</si>
  <si>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2022</t>
    </r>
    <r>
      <rPr>
        <sz val="14"/>
        <rFont val="Times New Roman"/>
        <family val="1"/>
      </rPr>
      <t>г.</t>
    </r>
  </si>
  <si>
    <t>Заместитель руководителя Департамента - руководитель управления экономического планирования и бухгалтерского учета</t>
  </si>
  <si>
    <t>19224488,43/4442078,87</t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</si>
  <si>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(01.15.12)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</si>
  <si>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(01.15.13)</t>
    </r>
  </si>
  <si>
    <t>Муратова Р.З.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</si>
  <si>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</si>
  <si>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</si>
  <si>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</si>
  <si>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</si>
  <si>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</si>
  <si>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2021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</si>
  <si>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 г</t>
    </r>
    <r>
      <rPr>
        <sz val="13"/>
        <rFont val="Times New Roman"/>
        <family val="1"/>
      </rPr>
      <t>.                  2-й год планового период</t>
    </r>
  </si>
  <si>
    <t>на 2020г. очередной финансовый год</t>
  </si>
  <si>
    <t>на 2021г. 1-й год планового период</t>
  </si>
  <si>
    <t>на 2022_г. 2-й год планового период</t>
  </si>
  <si>
    <t>на ______________________________________2020г.</t>
  </si>
  <si>
    <t>8(846)202-81-48</t>
  </si>
  <si>
    <t>"_____"___________________2020г.</t>
  </si>
  <si>
    <t>30</t>
  </si>
  <si>
    <t>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</si>
</sst>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_ ;[Red]\-#,##0\ "/>
  </numFmts>
  <fonts count="5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3" fontId="9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left" vertical="top" wrapText="1" indent="2"/>
    </xf>
    <xf numFmtId="4" fontId="7" fillId="0" borderId="20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4" fontId="9" fillId="0" borderId="20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3" fontId="9" fillId="0" borderId="12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9" fillId="33" borderId="12" xfId="0" applyNumberFormat="1" applyFont="1" applyFill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20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1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55"/>
  <sheetViews>
    <sheetView tabSelected="1" zoomScaleSheetLayoutView="100" workbookViewId="0" topLeftCell="A7">
      <selection activeCell="BC21" sqref="BC21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1.7539062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21" t="s">
        <v>140</v>
      </c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</row>
    <row r="2" spans="47:108" s="2" customFormat="1" ht="12">
      <c r="AU2" s="122" t="s">
        <v>35</v>
      </c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</row>
    <row r="3" spans="46:108" s="2" customFormat="1" ht="12">
      <c r="AT3" s="146" t="s">
        <v>148</v>
      </c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</row>
    <row r="4" spans="45:108" s="2" customFormat="1" ht="10.5" customHeight="1">
      <c r="AS4" s="33" t="s">
        <v>143</v>
      </c>
      <c r="AT4" s="73"/>
      <c r="AU4" s="121" t="s">
        <v>162</v>
      </c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</row>
    <row r="5" spans="47:108" s="2" customFormat="1" ht="12">
      <c r="AU5" s="122" t="s">
        <v>163</v>
      </c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</row>
    <row r="6" spans="47:108" s="2" customFormat="1" ht="12">
      <c r="AU6" s="146" t="s">
        <v>164</v>
      </c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26" t="s">
        <v>9</v>
      </c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</row>
    <row r="10" spans="34:108" ht="53.25" customHeight="1">
      <c r="AH10" s="124" t="s">
        <v>245</v>
      </c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</row>
    <row r="11" spans="34:108" s="2" customFormat="1" ht="18.75" customHeight="1">
      <c r="AH11" s="123" t="s">
        <v>25</v>
      </c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</row>
    <row r="12" spans="34:108" ht="18.75">
      <c r="AH12" s="1" t="s">
        <v>149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41" t="s">
        <v>242</v>
      </c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</row>
    <row r="13" spans="35:108" s="2" customFormat="1" ht="16.5" customHeight="1">
      <c r="AI13" s="125" t="s">
        <v>7</v>
      </c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50"/>
      <c r="BU13" s="50"/>
      <c r="BV13" s="50"/>
      <c r="BW13" s="50"/>
      <c r="BX13" s="50"/>
      <c r="BY13" s="125" t="s">
        <v>8</v>
      </c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</row>
    <row r="14" spans="64:101" ht="18.75">
      <c r="BL14" s="34"/>
      <c r="BM14" s="32" t="s">
        <v>2</v>
      </c>
      <c r="BN14" s="147" t="s">
        <v>263</v>
      </c>
      <c r="BO14" s="147"/>
      <c r="BP14" s="147"/>
      <c r="BQ14" s="147"/>
      <c r="BR14" s="34" t="s">
        <v>2</v>
      </c>
      <c r="BS14" s="34"/>
      <c r="BT14" s="34"/>
      <c r="BU14" s="147" t="s">
        <v>264</v>
      </c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8">
        <v>20</v>
      </c>
      <c r="CN14" s="148"/>
      <c r="CO14" s="148"/>
      <c r="CP14" s="148"/>
      <c r="CQ14" s="142" t="s">
        <v>199</v>
      </c>
      <c r="CR14" s="142"/>
      <c r="CS14" s="142"/>
      <c r="CT14" s="142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3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26" t="s">
        <v>150</v>
      </c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40"/>
      <c r="FM17" s="140"/>
      <c r="FN17" s="140"/>
      <c r="FO17" s="140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26" t="s">
        <v>243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 t="s">
        <v>30</v>
      </c>
      <c r="BB18" s="126"/>
      <c r="BC18" s="126"/>
      <c r="BD18" s="126"/>
      <c r="BE18" s="126"/>
      <c r="BF18" s="126" t="s">
        <v>46</v>
      </c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</row>
    <row r="19" spans="26:92" ht="19.5" customHeight="1">
      <c r="Z19" s="126" t="s">
        <v>200</v>
      </c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41" t="s">
        <v>10</v>
      </c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35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7"/>
    </row>
    <row r="23" spans="36:108" ht="15" customHeight="1">
      <c r="AJ23" s="18"/>
      <c r="AK23" s="15"/>
      <c r="AL23" s="139"/>
      <c r="AM23" s="139"/>
      <c r="AN23" s="139"/>
      <c r="AO23" s="139"/>
      <c r="AP23" s="18"/>
      <c r="AQ23" s="18"/>
      <c r="AR23" s="18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44"/>
      <c r="BL23" s="144"/>
      <c r="BM23" s="144"/>
      <c r="BN23" s="144"/>
      <c r="BO23" s="145"/>
      <c r="BP23" s="145"/>
      <c r="BQ23" s="145"/>
      <c r="BR23" s="145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35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7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35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7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35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7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38" t="s">
        <v>221</v>
      </c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35" t="s">
        <v>222</v>
      </c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7"/>
    </row>
    <row r="27" spans="1:108" ht="15" customHeight="1">
      <c r="A27" s="35" t="s">
        <v>175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1"/>
      <c r="W27" s="41"/>
      <c r="X27" s="41"/>
      <c r="Y27" s="41"/>
      <c r="Z27" s="36"/>
      <c r="AA27" s="36"/>
      <c r="AB27" s="36"/>
      <c r="AC27" s="38"/>
      <c r="AD27" s="38"/>
      <c r="AE27" s="38"/>
      <c r="AF27" s="38"/>
      <c r="AG27" s="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2"/>
      <c r="CN27" s="34"/>
      <c r="CO27" s="135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7"/>
    </row>
    <row r="28" spans="1:108" ht="84.75" customHeight="1">
      <c r="A28" s="4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2"/>
      <c r="CN28" s="34"/>
      <c r="CO28" s="135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7"/>
    </row>
    <row r="29" spans="44:108" ht="21" customHeight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29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s="20" customFormat="1" ht="21" customHeight="1">
      <c r="A30" s="20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AH30" s="132" t="s">
        <v>224</v>
      </c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21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3"/>
      <c r="CO30" s="129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1"/>
    </row>
    <row r="31" spans="1:108" s="20" customFormat="1" ht="21" customHeight="1">
      <c r="A31" s="133" t="s">
        <v>137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5" t="s">
        <v>13</v>
      </c>
      <c r="CN31" s="43"/>
      <c r="CO31" s="129" t="s">
        <v>223</v>
      </c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</row>
    <row r="32" spans="1:108" s="20" customFormat="1" ht="1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7"/>
      <c r="AO34" s="47"/>
      <c r="AP34" s="47"/>
      <c r="AQ34" s="47"/>
      <c r="AR34" s="47"/>
      <c r="AS34" s="6"/>
      <c r="AT34" s="143" t="s">
        <v>225</v>
      </c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.75">
      <c r="A35" s="35" t="s">
        <v>42</v>
      </c>
      <c r="B35" s="3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.75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34" t="s">
        <v>226</v>
      </c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18.75">
      <c r="A38" s="35" t="s">
        <v>45</v>
      </c>
      <c r="B38" s="34"/>
      <c r="C38" s="34" t="s">
        <v>173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174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40"/>
      <c r="AN38" s="40"/>
      <c r="AO38" s="40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11.25" customHeight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15" customHeight="1"/>
    <row r="41" spans="1:108" s="3" customFormat="1" ht="18.75" customHeight="1">
      <c r="A41" s="126" t="s">
        <v>167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</row>
    <row r="42" spans="1:108" s="3" customFormat="1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8" t="s">
        <v>176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96.75" customHeight="1">
      <c r="A44" s="128" t="s">
        <v>227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</row>
    <row r="45" spans="1:108" ht="18.75">
      <c r="A45" s="48" t="s">
        <v>177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9" customHeight="1">
      <c r="A46" s="128" t="s">
        <v>228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</row>
    <row r="47" spans="1:108" ht="18.75">
      <c r="A47" s="48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64.5" customHeight="1">
      <c r="A48" s="128" t="s">
        <v>229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</row>
    <row r="49" ht="0.75" customHeight="1" hidden="1"/>
    <row r="50" spans="1:123" ht="18.75" customHeight="1">
      <c r="A50" s="120" t="s">
        <v>168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8.75" customHeight="1">
      <c r="A51" s="120" t="s">
        <v>230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48"/>
      <c r="DA51" s="48"/>
      <c r="DB51" s="48"/>
      <c r="DC51" s="48"/>
      <c r="DD51" s="48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08" ht="18.75">
      <c r="A53" s="120" t="s">
        <v>169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</row>
    <row r="54" spans="1:108" ht="18.75">
      <c r="A54" s="120" t="s">
        <v>142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</row>
    <row r="55" spans="1:27" ht="22.5" customHeight="1">
      <c r="A55" s="34" t="s">
        <v>246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</sheetData>
  <sheetProtection/>
  <mergeCells count="49">
    <mergeCell ref="AT3:DD3"/>
    <mergeCell ref="CA12:DD12"/>
    <mergeCell ref="M17:CT17"/>
    <mergeCell ref="BY13:DD13"/>
    <mergeCell ref="AI9:DD9"/>
    <mergeCell ref="AU4:DD4"/>
    <mergeCell ref="AU6:DD6"/>
    <mergeCell ref="BN14:BQ14"/>
    <mergeCell ref="BU14:CL14"/>
    <mergeCell ref="CM14:CP14"/>
    <mergeCell ref="A51:CY51"/>
    <mergeCell ref="A53:DD53"/>
    <mergeCell ref="AT34:CM35"/>
    <mergeCell ref="A46:DD46"/>
    <mergeCell ref="A48:DD48"/>
    <mergeCell ref="AS23:BJ23"/>
    <mergeCell ref="BK23:BN23"/>
    <mergeCell ref="BO23:BR23"/>
    <mergeCell ref="CO26:DD26"/>
    <mergeCell ref="CO24:DD24"/>
    <mergeCell ref="FL17:FO17"/>
    <mergeCell ref="A18:DD18"/>
    <mergeCell ref="CO21:DD21"/>
    <mergeCell ref="CO22:DD22"/>
    <mergeCell ref="Z19:CN19"/>
    <mergeCell ref="CQ14:CT14"/>
    <mergeCell ref="CO25:DD25"/>
    <mergeCell ref="AH26:BV28"/>
    <mergeCell ref="CO23:DD23"/>
    <mergeCell ref="AL23:AO23"/>
    <mergeCell ref="CO27:DD27"/>
    <mergeCell ref="CO28:DD28"/>
    <mergeCell ref="A44:DD44"/>
    <mergeCell ref="CO29:DD29"/>
    <mergeCell ref="AH30:BV30"/>
    <mergeCell ref="CO30:DD30"/>
    <mergeCell ref="A31:AZ32"/>
    <mergeCell ref="CO31:DD31"/>
    <mergeCell ref="AU37:CQ37"/>
    <mergeCell ref="A54:DD54"/>
    <mergeCell ref="AU1:DD1"/>
    <mergeCell ref="AU2:DD2"/>
    <mergeCell ref="AU5:DD5"/>
    <mergeCell ref="AH11:DD11"/>
    <mergeCell ref="AH10:DD10"/>
    <mergeCell ref="AI13:BS13"/>
    <mergeCell ref="A41:DD41"/>
    <mergeCell ref="A52:DD52"/>
    <mergeCell ref="A50:DD50"/>
  </mergeCells>
  <printOptions/>
  <pageMargins left="0.51" right="0.12" top="0.5905511811023623" bottom="0.3937007874015748" header="0.1968503937007874" footer="0.196850393700787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zoomScale="80" zoomScaleNormal="80" zoomScaleSheetLayoutView="100" workbookViewId="0" topLeftCell="A1">
      <selection activeCell="BU16" sqref="BU16:DD16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69" t="s">
        <v>107</v>
      </c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</row>
    <row r="3" spans="1:108" ht="18" customHeight="1">
      <c r="A3" s="170" t="s">
        <v>165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</row>
    <row r="5" spans="1:108" s="3" customFormat="1" ht="20.25" customHeight="1">
      <c r="A5" s="171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3"/>
      <c r="BU5" s="171" t="s">
        <v>4</v>
      </c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3"/>
    </row>
    <row r="6" spans="1:108" ht="20.25" customHeight="1">
      <c r="A6" s="51"/>
      <c r="B6" s="149" t="s">
        <v>5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50"/>
      <c r="BU6" s="166">
        <v>86304687.01</v>
      </c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8"/>
    </row>
    <row r="7" spans="1:108" ht="20.25" customHeight="1">
      <c r="A7" s="52"/>
      <c r="B7" s="162" t="s">
        <v>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3"/>
      <c r="BU7" s="156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8"/>
    </row>
    <row r="8" spans="1:108" ht="39.75" customHeight="1">
      <c r="A8" s="53"/>
      <c r="B8" s="149" t="s">
        <v>170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50"/>
      <c r="BU8" s="156">
        <v>60629766</v>
      </c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8"/>
    </row>
    <row r="9" spans="1:108" ht="20.25" customHeight="1">
      <c r="A9" s="52"/>
      <c r="B9" s="154" t="s">
        <v>6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5"/>
      <c r="BU9" s="156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8"/>
    </row>
    <row r="10" spans="1:108" ht="20.25" customHeight="1">
      <c r="A10" s="53"/>
      <c r="B10" s="149" t="s">
        <v>108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50"/>
      <c r="BU10" s="151">
        <v>60629766</v>
      </c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3"/>
    </row>
    <row r="11" spans="1:108" ht="20.25" customHeight="1">
      <c r="A11" s="52"/>
      <c r="B11" s="154" t="s">
        <v>6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5"/>
      <c r="BU11" s="151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3"/>
    </row>
    <row r="12" spans="1:108" ht="20.25" customHeight="1">
      <c r="A12" s="53"/>
      <c r="B12" s="149" t="s">
        <v>109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50"/>
      <c r="BU12" s="151">
        <v>1746664.94</v>
      </c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3"/>
    </row>
    <row r="13" spans="1:108" ht="20.25" customHeight="1">
      <c r="A13" s="53"/>
      <c r="B13" s="149" t="s">
        <v>110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50"/>
      <c r="BU13" s="151">
        <v>4442078.87</v>
      </c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3"/>
    </row>
    <row r="14" spans="1:108" ht="20.25" customHeight="1">
      <c r="A14" s="54"/>
      <c r="B14" s="154" t="s">
        <v>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5"/>
      <c r="BU14" s="151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3"/>
    </row>
    <row r="15" spans="1:108" s="3" customFormat="1" ht="18.75">
      <c r="A15" s="53"/>
      <c r="B15" s="149" t="s">
        <v>109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50"/>
      <c r="BU15" s="151">
        <v>137492.46</v>
      </c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3"/>
    </row>
    <row r="16" spans="1:108" ht="18.75">
      <c r="A16" s="51"/>
      <c r="B16" s="149" t="s">
        <v>36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50"/>
      <c r="BU16" s="159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1"/>
    </row>
    <row r="17" spans="1:108" ht="18.75">
      <c r="A17" s="52"/>
      <c r="B17" s="162" t="s">
        <v>1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3"/>
      <c r="BU17" s="151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3"/>
    </row>
    <row r="18" spans="1:108" ht="18.75">
      <c r="A18" s="53"/>
      <c r="B18" s="149" t="s">
        <v>113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50"/>
      <c r="BU18" s="156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8"/>
    </row>
    <row r="19" spans="1:108" ht="18.75">
      <c r="A19" s="55"/>
      <c r="B19" s="154" t="s">
        <v>6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5"/>
      <c r="BU19" s="156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8"/>
    </row>
    <row r="20" spans="1:108" ht="18.75">
      <c r="A20" s="53"/>
      <c r="B20" s="149" t="s">
        <v>114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50"/>
      <c r="BU20" s="151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3"/>
    </row>
    <row r="21" spans="1:108" ht="39.75" customHeight="1">
      <c r="A21" s="53"/>
      <c r="B21" s="149" t="s">
        <v>115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50"/>
      <c r="BU21" s="151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3"/>
    </row>
    <row r="22" spans="1:108" ht="20.25" customHeight="1">
      <c r="A22" s="55"/>
      <c r="B22" s="164" t="s">
        <v>6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5"/>
      <c r="BU22" s="151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3"/>
    </row>
    <row r="23" spans="1:108" ht="20.25" customHeight="1">
      <c r="A23" s="53"/>
      <c r="B23" s="149" t="s">
        <v>111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50"/>
      <c r="BU23" s="151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3"/>
    </row>
    <row r="24" spans="1:108" ht="20.25" customHeight="1">
      <c r="A24" s="53"/>
      <c r="B24" s="149" t="s">
        <v>112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50"/>
      <c r="BU24" s="151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3"/>
    </row>
    <row r="25" spans="1:108" ht="20.25" customHeight="1">
      <c r="A25" s="51"/>
      <c r="B25" s="149" t="s">
        <v>37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50"/>
      <c r="BU25" s="159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1"/>
    </row>
    <row r="26" spans="1:108" ht="20.25" customHeight="1">
      <c r="A26" s="56"/>
      <c r="B26" s="162" t="s">
        <v>1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3"/>
      <c r="BU26" s="151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3"/>
    </row>
    <row r="27" spans="1:108" ht="20.25" customHeight="1">
      <c r="A27" s="53"/>
      <c r="B27" s="149" t="s">
        <v>116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50"/>
      <c r="BU27" s="151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3"/>
    </row>
    <row r="28" spans="1:108" ht="20.25" customHeight="1">
      <c r="A28" s="53"/>
      <c r="B28" s="149" t="s">
        <v>117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50"/>
      <c r="BU28" s="151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3"/>
    </row>
    <row r="29" spans="1:108" ht="20.25" customHeight="1">
      <c r="A29" s="55"/>
      <c r="B29" s="154" t="s">
        <v>6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5"/>
      <c r="BU29" s="156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8"/>
    </row>
    <row r="30" spans="1:108" ht="20.25" customHeight="1">
      <c r="A30" s="53"/>
      <c r="B30" s="149" t="s">
        <v>141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50"/>
      <c r="BU30" s="151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3"/>
    </row>
  </sheetData>
  <sheetProtection/>
  <mergeCells count="54">
    <mergeCell ref="B6:BT6"/>
    <mergeCell ref="BU6:DD6"/>
    <mergeCell ref="CF2:DD2"/>
    <mergeCell ref="A3:DD3"/>
    <mergeCell ref="A5:BT5"/>
    <mergeCell ref="BU5:DD5"/>
    <mergeCell ref="B12:BT12"/>
    <mergeCell ref="BU12:DD12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22:BT22"/>
    <mergeCell ref="BU22:DD22"/>
    <mergeCell ref="B16:BT16"/>
    <mergeCell ref="BU16:DD16"/>
    <mergeCell ref="B17:BT17"/>
    <mergeCell ref="BU17:DD17"/>
    <mergeCell ref="B19:BT19"/>
    <mergeCell ref="BU19:DD19"/>
    <mergeCell ref="B20:BT20"/>
    <mergeCell ref="BU20:DD20"/>
    <mergeCell ref="B21:BT21"/>
    <mergeCell ref="BU21:DD21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23:BT23"/>
    <mergeCell ref="BU23:DD23"/>
    <mergeCell ref="B24:BT24"/>
    <mergeCell ref="BU24:DD24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FA90"/>
  <sheetViews>
    <sheetView zoomScale="80" zoomScaleNormal="80" zoomScaleSheetLayoutView="100" workbookViewId="0" topLeftCell="A4">
      <pane xSplit="62" ySplit="7" topLeftCell="BK65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B85" sqref="CB8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69" t="s">
        <v>119</v>
      </c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</row>
    <row r="3" spans="131:156" ht="15"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</row>
    <row r="4" spans="1:142" s="3" customFormat="1" ht="28.5" customHeight="1">
      <c r="A4" s="170" t="s">
        <v>234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57" t="s">
        <v>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8" t="s">
        <v>47</v>
      </c>
      <c r="AS6" s="257" t="s">
        <v>48</v>
      </c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 t="s">
        <v>49</v>
      </c>
      <c r="BK6" s="259" t="s">
        <v>118</v>
      </c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1"/>
    </row>
    <row r="7" spans="1:157" ht="16.5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8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 t="s">
        <v>34</v>
      </c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 t="s">
        <v>50</v>
      </c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7"/>
      <c r="EI7" s="257"/>
      <c r="EJ7" s="257"/>
      <c r="EK7" s="257"/>
      <c r="EL7" s="257"/>
      <c r="EM7" s="257"/>
      <c r="EN7" s="257"/>
      <c r="EO7" s="257"/>
      <c r="EP7" s="257"/>
      <c r="EQ7" s="257"/>
      <c r="ER7" s="257"/>
      <c r="ES7" s="257"/>
      <c r="ET7" s="257"/>
      <c r="EU7" s="257"/>
      <c r="EV7" s="257"/>
      <c r="EW7" s="257"/>
      <c r="EX7" s="257"/>
      <c r="EY7" s="257"/>
      <c r="EZ7" s="257"/>
      <c r="FA7" s="257"/>
    </row>
    <row r="8" spans="1:157" ht="91.5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8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 t="s">
        <v>171</v>
      </c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 t="s">
        <v>161</v>
      </c>
      <c r="CS8" s="257" t="s">
        <v>183</v>
      </c>
      <c r="CT8" s="257" t="s">
        <v>51</v>
      </c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8" t="s">
        <v>56</v>
      </c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7" t="s">
        <v>52</v>
      </c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7"/>
      <c r="ER8" s="257"/>
      <c r="ES8" s="257"/>
      <c r="ET8" s="257"/>
      <c r="EU8" s="257"/>
      <c r="EV8" s="257"/>
      <c r="EW8" s="257"/>
      <c r="EX8" s="257"/>
      <c r="EY8" s="257"/>
      <c r="EZ8" s="257"/>
      <c r="FA8" s="257"/>
    </row>
    <row r="9" spans="1:157" ht="110.2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8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7" t="s">
        <v>53</v>
      </c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9" t="s">
        <v>54</v>
      </c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1"/>
    </row>
    <row r="10" spans="1:157" s="2" customFormat="1" ht="15.75" customHeight="1">
      <c r="A10" s="251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3"/>
      <c r="AR10" s="95">
        <v>2</v>
      </c>
      <c r="AS10" s="251">
        <v>3</v>
      </c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3"/>
      <c r="BJ10" s="96">
        <v>4</v>
      </c>
      <c r="BK10" s="251">
        <v>5</v>
      </c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3"/>
      <c r="CC10" s="251">
        <v>6</v>
      </c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3"/>
      <c r="CR10" s="94">
        <v>7</v>
      </c>
      <c r="CS10" s="96">
        <v>8</v>
      </c>
      <c r="CT10" s="251">
        <v>9</v>
      </c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3"/>
      <c r="DI10" s="248">
        <v>10</v>
      </c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50"/>
      <c r="DX10" s="248">
        <v>11</v>
      </c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/>
      <c r="EL10" s="250"/>
      <c r="EM10" s="248">
        <v>12</v>
      </c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49"/>
      <c r="EZ10" s="249"/>
      <c r="FA10" s="250"/>
    </row>
    <row r="11" spans="1:157" s="4" customFormat="1" ht="18.75">
      <c r="A11" s="254" t="s">
        <v>14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6"/>
      <c r="AR11" s="60">
        <v>100</v>
      </c>
      <c r="AS11" s="180" t="s">
        <v>55</v>
      </c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2"/>
      <c r="BJ11" s="78" t="s">
        <v>55</v>
      </c>
      <c r="BK11" s="196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8"/>
      <c r="CC11" s="196">
        <f>CC14</f>
        <v>0</v>
      </c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8"/>
      <c r="CR11" s="74">
        <f>CR14</f>
        <v>7500426</v>
      </c>
      <c r="CS11" s="75">
        <f>CS12</f>
        <v>0</v>
      </c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8"/>
      <c r="DI11" s="180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2"/>
      <c r="DX11" s="196">
        <f>DX12</f>
        <v>10220000</v>
      </c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8"/>
      <c r="EM11" s="196">
        <f>EM14</f>
        <v>0</v>
      </c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8"/>
    </row>
    <row r="12" spans="1:157" s="4" customFormat="1" ht="15.75" customHeight="1">
      <c r="A12" s="245" t="s">
        <v>6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7"/>
      <c r="AR12" s="63"/>
      <c r="AS12" s="180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2"/>
      <c r="BJ12" s="78"/>
      <c r="BK12" s="180">
        <f>CC12+CR12+CS12+DX12</f>
        <v>17720426</v>
      </c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  <c r="CC12" s="196">
        <f>CC14</f>
        <v>0</v>
      </c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8"/>
      <c r="CR12" s="74">
        <f>CR14</f>
        <v>7500426</v>
      </c>
      <c r="CS12" s="75">
        <f>CS16</f>
        <v>0</v>
      </c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2"/>
      <c r="DI12" s="180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2"/>
      <c r="DX12" s="196">
        <f>DX13+DX14+DX17</f>
        <v>10220000</v>
      </c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8"/>
      <c r="EM12" s="196">
        <f>EM14</f>
        <v>0</v>
      </c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8"/>
    </row>
    <row r="13" spans="1:157" s="4" customFormat="1" ht="51.75" customHeight="1">
      <c r="A13" s="206" t="s">
        <v>172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8"/>
      <c r="AR13" s="60">
        <v>110</v>
      </c>
      <c r="AS13" s="242" t="s">
        <v>178</v>
      </c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4"/>
      <c r="BJ13" s="78"/>
      <c r="BK13" s="180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2"/>
      <c r="CC13" s="180" t="s">
        <v>55</v>
      </c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2"/>
      <c r="CR13" s="77" t="s">
        <v>55</v>
      </c>
      <c r="CS13" s="78" t="s">
        <v>55</v>
      </c>
      <c r="CT13" s="181" t="s">
        <v>55</v>
      </c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2"/>
      <c r="DI13" s="180" t="s">
        <v>55</v>
      </c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2"/>
      <c r="DX13" s="180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2"/>
      <c r="EM13" s="174" t="s">
        <v>55</v>
      </c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</row>
    <row r="14" spans="1:157" s="4" customFormat="1" ht="18.75">
      <c r="A14" s="239" t="s">
        <v>57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1"/>
      <c r="AR14" s="60">
        <v>120</v>
      </c>
      <c r="AS14" s="242" t="s">
        <v>179</v>
      </c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4"/>
      <c r="BJ14" s="78"/>
      <c r="BK14" s="180">
        <f>CC14+CR14+DX14</f>
        <v>16500426</v>
      </c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2"/>
      <c r="CC14" s="180">
        <v>0</v>
      </c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2"/>
      <c r="CR14" s="77">
        <v>7500426</v>
      </c>
      <c r="CS14" s="78" t="s">
        <v>55</v>
      </c>
      <c r="CT14" s="180" t="s">
        <v>55</v>
      </c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2"/>
      <c r="DI14" s="180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2"/>
      <c r="DX14" s="180">
        <v>9000000</v>
      </c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2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</row>
    <row r="15" spans="1:157" s="4" customFormat="1" ht="34.5" customHeight="1">
      <c r="A15" s="239" t="s">
        <v>58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1"/>
      <c r="AR15" s="60">
        <v>130</v>
      </c>
      <c r="AS15" s="242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4"/>
      <c r="BJ15" s="78"/>
      <c r="BK15" s="180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2"/>
      <c r="CC15" s="180" t="s">
        <v>55</v>
      </c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2"/>
      <c r="CR15" s="77" t="s">
        <v>55</v>
      </c>
      <c r="CS15" s="78" t="s">
        <v>55</v>
      </c>
      <c r="CT15" s="180" t="s">
        <v>55</v>
      </c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2"/>
      <c r="DI15" s="180" t="s">
        <v>55</v>
      </c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2"/>
      <c r="DX15" s="180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2"/>
      <c r="EM15" s="174" t="s">
        <v>55</v>
      </c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</row>
    <row r="16" spans="1:157" s="4" customFormat="1" ht="18.75">
      <c r="A16" s="175" t="s">
        <v>59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50"/>
      <c r="AR16" s="60">
        <v>150</v>
      </c>
      <c r="AS16" s="242" t="s">
        <v>180</v>
      </c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4"/>
      <c r="BJ16" s="78"/>
      <c r="BK16" s="180">
        <f>CS16</f>
        <v>0</v>
      </c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2"/>
      <c r="CC16" s="180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2"/>
      <c r="CR16" s="77" t="s">
        <v>55</v>
      </c>
      <c r="CS16" s="78"/>
      <c r="CT16" s="180" t="s">
        <v>55</v>
      </c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2"/>
      <c r="DI16" s="180" t="s">
        <v>55</v>
      </c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2"/>
      <c r="DX16" s="180" t="s">
        <v>55</v>
      </c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2"/>
      <c r="EM16" s="180" t="s">
        <v>55</v>
      </c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2"/>
    </row>
    <row r="17" spans="1:157" s="4" customFormat="1" ht="18.75">
      <c r="A17" s="239" t="s">
        <v>60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1"/>
      <c r="AR17" s="60">
        <v>160</v>
      </c>
      <c r="AS17" s="242" t="s">
        <v>180</v>
      </c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4"/>
      <c r="BJ17" s="78"/>
      <c r="BK17" s="180">
        <f>DX17</f>
        <v>1220000</v>
      </c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2"/>
      <c r="CC17" s="180" t="s">
        <v>55</v>
      </c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2"/>
      <c r="CR17" s="77" t="s">
        <v>55</v>
      </c>
      <c r="CS17" s="78" t="s">
        <v>55</v>
      </c>
      <c r="CT17" s="180" t="s">
        <v>55</v>
      </c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2"/>
      <c r="DI17" s="180" t="s">
        <v>55</v>
      </c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2"/>
      <c r="DX17" s="180">
        <v>1220000</v>
      </c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2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</row>
    <row r="18" spans="1:157" s="4" customFormat="1" ht="18.75">
      <c r="A18" s="239" t="s">
        <v>61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1"/>
      <c r="AR18" s="60">
        <v>180</v>
      </c>
      <c r="AS18" s="209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1"/>
      <c r="BJ18" s="81"/>
      <c r="BK18" s="180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2"/>
      <c r="CC18" s="180" t="s">
        <v>55</v>
      </c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2"/>
      <c r="CR18" s="77" t="s">
        <v>55</v>
      </c>
      <c r="CS18" s="78" t="s">
        <v>55</v>
      </c>
      <c r="CT18" s="180" t="s">
        <v>55</v>
      </c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2"/>
      <c r="DI18" s="180" t="s">
        <v>55</v>
      </c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2"/>
      <c r="DX18" s="180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2"/>
      <c r="EM18" s="174" t="s">
        <v>55</v>
      </c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</row>
    <row r="19" spans="1:157" s="4" customFormat="1" ht="18.75">
      <c r="A19" s="239" t="s">
        <v>62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1"/>
      <c r="AR19" s="60"/>
      <c r="AS19" s="209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1"/>
      <c r="BJ19" s="81"/>
      <c r="BK19" s="180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2"/>
      <c r="CC19" s="180" t="s">
        <v>55</v>
      </c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2"/>
      <c r="CR19" s="77" t="s">
        <v>55</v>
      </c>
      <c r="CS19" s="78" t="s">
        <v>55</v>
      </c>
      <c r="CT19" s="180" t="s">
        <v>55</v>
      </c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2"/>
      <c r="DI19" s="180" t="s">
        <v>55</v>
      </c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2"/>
      <c r="DX19" s="180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2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</row>
    <row r="20" spans="1:157" s="4" customFormat="1" ht="18.75">
      <c r="A20" s="239" t="s">
        <v>63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1"/>
      <c r="AR20" s="60"/>
      <c r="AS20" s="209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1"/>
      <c r="BJ20" s="81"/>
      <c r="BK20" s="180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2"/>
      <c r="CC20" s="180" t="s">
        <v>55</v>
      </c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2"/>
      <c r="CR20" s="77" t="s">
        <v>55</v>
      </c>
      <c r="CS20" s="78" t="s">
        <v>55</v>
      </c>
      <c r="CT20" s="180" t="s">
        <v>55</v>
      </c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2"/>
      <c r="DI20" s="180" t="s">
        <v>55</v>
      </c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2"/>
      <c r="DX20" s="180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2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</row>
    <row r="21" spans="1:157" s="27" customFormat="1" ht="18.75">
      <c r="A21" s="212" t="s">
        <v>64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4"/>
      <c r="AR21" s="90">
        <v>200</v>
      </c>
      <c r="AS21" s="215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7"/>
      <c r="BJ21" s="91"/>
      <c r="BK21" s="177">
        <f>BK22+BK34+BK47+BK50+BK72</f>
        <v>17720426</v>
      </c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9"/>
      <c r="CC21" s="177">
        <f>CC22+CC34+CC47+CC50+CC74+CC75+CC73</f>
        <v>0</v>
      </c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9"/>
      <c r="CR21" s="88">
        <f>CR22+CR34+CR47+CR50+CR75+CR72</f>
        <v>7500426</v>
      </c>
      <c r="CS21" s="88">
        <f>CS22+CS34+CS47+CS50+CS74+CS75</f>
        <v>0</v>
      </c>
      <c r="CT21" s="178">
        <f>CT22+CT34+CT47+CT50</f>
        <v>0</v>
      </c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9"/>
      <c r="DI21" s="177">
        <f>DI22+DI34+DI47+DI50</f>
        <v>0</v>
      </c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9"/>
      <c r="DX21" s="177">
        <f>DX22+DX34+DX50+DX73+DV74</f>
        <v>10220000</v>
      </c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9"/>
      <c r="EM21" s="221">
        <v>0</v>
      </c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</row>
    <row r="22" spans="1:157" s="4" customFormat="1" ht="18.75">
      <c r="A22" s="175" t="s">
        <v>72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50"/>
      <c r="AR22" s="60">
        <v>210</v>
      </c>
      <c r="AS22" s="209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1"/>
      <c r="BJ22" s="117">
        <v>210</v>
      </c>
      <c r="BK22" s="177">
        <f>CC22+CR22+CS22+CT22+DI22+DX22</f>
        <v>8177779</v>
      </c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9"/>
      <c r="CC22" s="177">
        <f>CC23+CC26</f>
        <v>0</v>
      </c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9"/>
      <c r="CR22" s="86">
        <f>CR23+CR26</f>
        <v>1977779</v>
      </c>
      <c r="CS22" s="88">
        <f>CS23+CS26</f>
        <v>0</v>
      </c>
      <c r="CT22" s="178">
        <f>CT23+CT26</f>
        <v>0</v>
      </c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9"/>
      <c r="DI22" s="177">
        <f>DI23+DI26</f>
        <v>0</v>
      </c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9"/>
      <c r="DX22" s="177">
        <f>DX23+DX26</f>
        <v>6200000</v>
      </c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9"/>
      <c r="EM22" s="221">
        <f>EM23+EM26</f>
        <v>0</v>
      </c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</row>
    <row r="23" spans="1:157" s="4" customFormat="1" ht="33" customHeight="1">
      <c r="A23" s="206" t="s">
        <v>65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8"/>
      <c r="AR23" s="60">
        <v>211</v>
      </c>
      <c r="AS23" s="209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1"/>
      <c r="BJ23" s="117" t="s">
        <v>182</v>
      </c>
      <c r="BK23" s="177">
        <f aca="true" t="shared" si="0" ref="BK23:BK53">CC23+CR23+CS23+CT23+DI23+DX23</f>
        <v>8177779</v>
      </c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9"/>
      <c r="CC23" s="177">
        <f>SUM(CC24:CQ25)</f>
        <v>0</v>
      </c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9"/>
      <c r="CR23" s="88">
        <f>SUM(CR24:CR25)</f>
        <v>1977779</v>
      </c>
      <c r="CS23" s="87">
        <f>SUM(CS24:CS25)</f>
        <v>0</v>
      </c>
      <c r="CT23" s="178">
        <f>SUM(CT24:DH25)</f>
        <v>0</v>
      </c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9"/>
      <c r="DI23" s="177">
        <f>SUM(DI24:DW25)</f>
        <v>0</v>
      </c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9"/>
      <c r="DX23" s="177">
        <f>SUM(DX24:EL25)</f>
        <v>6200000</v>
      </c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9"/>
      <c r="EM23" s="221">
        <f>SUM(EM24:FA25)</f>
        <v>0</v>
      </c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</row>
    <row r="24" spans="1:157" s="4" customFormat="1" ht="18.75" customHeight="1">
      <c r="A24" s="175" t="s">
        <v>15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50"/>
      <c r="AR24" s="63"/>
      <c r="AS24" s="192">
        <v>111</v>
      </c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4"/>
      <c r="BJ24" s="81" t="s">
        <v>185</v>
      </c>
      <c r="BK24" s="177">
        <f t="shared" si="0"/>
        <v>6319579</v>
      </c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9"/>
      <c r="CC24" s="180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2"/>
      <c r="CR24" s="77">
        <v>1519579</v>
      </c>
      <c r="CS24" s="78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2"/>
      <c r="DI24" s="180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2"/>
      <c r="DX24" s="180">
        <v>4800000</v>
      </c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2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</row>
    <row r="25" spans="1:157" s="4" customFormat="1" ht="18.75">
      <c r="A25" s="175" t="s">
        <v>135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50"/>
      <c r="AR25" s="63"/>
      <c r="AS25" s="192">
        <v>119</v>
      </c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4"/>
      <c r="BJ25" s="81" t="s">
        <v>186</v>
      </c>
      <c r="BK25" s="177">
        <f t="shared" si="0"/>
        <v>1858200</v>
      </c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9"/>
      <c r="CC25" s="180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2"/>
      <c r="CR25" s="77">
        <v>458200</v>
      </c>
      <c r="CS25" s="78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2"/>
      <c r="DI25" s="180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2"/>
      <c r="DX25" s="180">
        <v>1400000</v>
      </c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2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</row>
    <row r="26" spans="1:157" s="4" customFormat="1" ht="24.75" customHeight="1">
      <c r="A26" s="206" t="s">
        <v>16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8"/>
      <c r="AR26" s="64"/>
      <c r="AS26" s="233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5"/>
      <c r="BJ26" s="92"/>
      <c r="BK26" s="236">
        <f t="shared" si="0"/>
        <v>0</v>
      </c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8"/>
      <c r="CC26" s="228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30"/>
      <c r="CR26" s="83"/>
      <c r="CS26" s="84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30"/>
      <c r="DI26" s="228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30"/>
      <c r="DX26" s="228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30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</row>
    <row r="27" spans="1:157" s="4" customFormat="1" ht="18.75" customHeight="1" hidden="1">
      <c r="A27" s="232" t="s">
        <v>66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57">
        <v>220</v>
      </c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81"/>
      <c r="BK27" s="177">
        <f t="shared" si="0"/>
        <v>0</v>
      </c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9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78"/>
      <c r="CS27" s="78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</row>
    <row r="28" spans="1:157" s="4" customFormat="1" ht="18.75" customHeight="1" hidden="1">
      <c r="A28" s="223" t="s">
        <v>67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5"/>
      <c r="AR28" s="65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82"/>
      <c r="BK28" s="177">
        <f t="shared" si="0"/>
        <v>0</v>
      </c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9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80"/>
      <c r="CS28" s="79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</row>
    <row r="29" spans="1:157" s="4" customFormat="1" ht="18.75" customHeight="1" hidden="1">
      <c r="A29" s="206" t="s">
        <v>27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8"/>
      <c r="AR29" s="63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81"/>
      <c r="BK29" s="177">
        <f t="shared" si="0"/>
        <v>0</v>
      </c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9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77"/>
      <c r="CS29" s="78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</row>
    <row r="30" spans="1:157" s="4" customFormat="1" ht="18.75" customHeight="1" hidden="1">
      <c r="A30" s="206" t="s">
        <v>68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8"/>
      <c r="AR30" s="63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81"/>
      <c r="BK30" s="177">
        <f t="shared" si="0"/>
        <v>0</v>
      </c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9"/>
      <c r="CC30" s="180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2"/>
      <c r="CR30" s="77"/>
      <c r="CS30" s="78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80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</row>
    <row r="31" spans="1:157" s="4" customFormat="1" ht="36.75" customHeight="1" hidden="1">
      <c r="A31" s="206" t="s">
        <v>69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8"/>
      <c r="AR31" s="63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81"/>
      <c r="BK31" s="177">
        <f t="shared" si="0"/>
        <v>0</v>
      </c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9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77"/>
      <c r="CS31" s="78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80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</row>
    <row r="32" spans="1:157" s="4" customFormat="1" ht="18.75" customHeight="1" hidden="1">
      <c r="A32" s="206" t="s">
        <v>28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8"/>
      <c r="AR32" s="63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81"/>
      <c r="BK32" s="177">
        <f t="shared" si="0"/>
        <v>0</v>
      </c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9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77"/>
      <c r="CS32" s="78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80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2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</row>
    <row r="33" spans="1:157" s="4" customFormat="1" ht="18.75" customHeight="1" hidden="1">
      <c r="A33" s="206" t="s">
        <v>28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8"/>
      <c r="AR33" s="63"/>
      <c r="AS33" s="192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4"/>
      <c r="BJ33" s="81"/>
      <c r="BK33" s="177">
        <f t="shared" si="0"/>
        <v>0</v>
      </c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9"/>
      <c r="CC33" s="180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2"/>
      <c r="CR33" s="77"/>
      <c r="CS33" s="78"/>
      <c r="CT33" s="180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2"/>
      <c r="DI33" s="180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2"/>
      <c r="DX33" s="180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2"/>
      <c r="EM33" s="180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2"/>
    </row>
    <row r="34" spans="1:157" s="4" customFormat="1" ht="33.75" customHeight="1">
      <c r="A34" s="206" t="s">
        <v>70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8"/>
      <c r="AR34" s="60">
        <v>230</v>
      </c>
      <c r="AS34" s="192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4"/>
      <c r="BJ34" s="117" t="s">
        <v>236</v>
      </c>
      <c r="BK34" s="177">
        <f>CC34+CR34+CS34+CT34+DI34+DX34</f>
        <v>1574958</v>
      </c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9"/>
      <c r="CC34" s="177">
        <f>SUM(CC36:CQ42)</f>
        <v>0</v>
      </c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9"/>
      <c r="CR34" s="88">
        <f>SUM(CR36:CR42)</f>
        <v>1365958</v>
      </c>
      <c r="CS34" s="87">
        <f>SUM(CS36:CS42)</f>
        <v>0</v>
      </c>
      <c r="CT34" s="178">
        <f>SUM(CT36:DF42)</f>
        <v>0</v>
      </c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9"/>
      <c r="DI34" s="177">
        <f>SUM(DI36:DV42)</f>
        <v>0</v>
      </c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9"/>
      <c r="DX34" s="177">
        <f>SUM(DX36:EL42)</f>
        <v>209000</v>
      </c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9"/>
      <c r="EM34" s="221">
        <f>SUM(EM36:FA42)</f>
        <v>0</v>
      </c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</row>
    <row r="35" spans="1:157" s="4" customFormat="1" ht="15" customHeight="1">
      <c r="A35" s="206" t="s">
        <v>71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8"/>
      <c r="AR35" s="63"/>
      <c r="AS35" s="192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4"/>
      <c r="BJ35" s="81"/>
      <c r="BK35" s="184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6"/>
      <c r="CC35" s="180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2"/>
      <c r="CR35" s="77"/>
      <c r="CS35" s="78"/>
      <c r="CT35" s="180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2"/>
      <c r="DI35" s="180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2"/>
      <c r="DX35" s="180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  <c r="EL35" s="182"/>
      <c r="EM35" s="180"/>
      <c r="EN35" s="181"/>
      <c r="EO35" s="181"/>
      <c r="EP35" s="181"/>
      <c r="EQ35" s="181"/>
      <c r="ER35" s="181"/>
      <c r="ES35" s="181"/>
      <c r="ET35" s="181"/>
      <c r="EU35" s="181"/>
      <c r="EV35" s="181"/>
      <c r="EW35" s="181"/>
      <c r="EX35" s="181"/>
      <c r="EY35" s="181"/>
      <c r="EZ35" s="181"/>
      <c r="FA35" s="182"/>
    </row>
    <row r="36" spans="1:157" s="4" customFormat="1" ht="29.25" customHeight="1">
      <c r="A36" s="218" t="s">
        <v>73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20"/>
      <c r="AR36" s="63"/>
      <c r="AS36" s="192">
        <v>853</v>
      </c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4"/>
      <c r="BJ36" s="81" t="s">
        <v>213</v>
      </c>
      <c r="BK36" s="177">
        <f t="shared" si="0"/>
        <v>115000</v>
      </c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9"/>
      <c r="CC36" s="180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2"/>
      <c r="CR36" s="77"/>
      <c r="CS36" s="78"/>
      <c r="CT36" s="180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2"/>
      <c r="DI36" s="180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2"/>
      <c r="DX36" s="180">
        <v>115000</v>
      </c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2"/>
      <c r="EM36" s="180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2"/>
    </row>
    <row r="37" spans="1:157" s="4" customFormat="1" ht="18.75">
      <c r="A37" s="206" t="s">
        <v>75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8"/>
      <c r="AR37" s="63"/>
      <c r="AS37" s="192">
        <v>831</v>
      </c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4"/>
      <c r="BJ37" s="81" t="s">
        <v>209</v>
      </c>
      <c r="BK37" s="177">
        <f t="shared" si="0"/>
        <v>0</v>
      </c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9"/>
      <c r="CC37" s="180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2"/>
      <c r="CR37" s="78"/>
      <c r="CS37" s="77"/>
      <c r="CT37" s="180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2"/>
      <c r="DI37" s="180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2"/>
      <c r="DX37" s="180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2"/>
      <c r="EM37" s="180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2"/>
    </row>
    <row r="38" spans="1:157" s="4" customFormat="1" ht="18.75">
      <c r="A38" s="206" t="s">
        <v>181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8"/>
      <c r="AR38" s="63"/>
      <c r="AS38" s="192">
        <v>244</v>
      </c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4"/>
      <c r="BJ38" s="81" t="s">
        <v>212</v>
      </c>
      <c r="BK38" s="177">
        <f t="shared" si="0"/>
        <v>0</v>
      </c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9"/>
      <c r="CC38" s="180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2"/>
      <c r="CR38" s="78"/>
      <c r="CS38" s="77"/>
      <c r="CT38" s="180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2"/>
      <c r="DI38" s="180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2"/>
      <c r="DX38" s="180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2"/>
      <c r="EM38" s="180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2"/>
    </row>
    <row r="39" spans="1:157" s="4" customFormat="1" ht="18.75">
      <c r="A39" s="206" t="s">
        <v>214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8"/>
      <c r="AR39" s="63"/>
      <c r="AS39" s="192">
        <v>853</v>
      </c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4"/>
      <c r="BJ39" s="81" t="s">
        <v>209</v>
      </c>
      <c r="BK39" s="177">
        <f t="shared" si="0"/>
        <v>0</v>
      </c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9"/>
      <c r="CC39" s="180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2"/>
      <c r="CR39" s="78"/>
      <c r="CS39" s="77"/>
      <c r="CT39" s="180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2"/>
      <c r="DI39" s="180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2"/>
      <c r="DX39" s="180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2"/>
      <c r="EM39" s="180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2"/>
    </row>
    <row r="40" spans="1:157" s="4" customFormat="1" ht="33" customHeight="1">
      <c r="A40" s="206" t="s">
        <v>74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8"/>
      <c r="AR40" s="63"/>
      <c r="AS40" s="192">
        <v>851</v>
      </c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4"/>
      <c r="BJ40" s="81" t="s">
        <v>184</v>
      </c>
      <c r="BK40" s="177">
        <f t="shared" si="0"/>
        <v>1449458</v>
      </c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9"/>
      <c r="CC40" s="180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2"/>
      <c r="CR40" s="78">
        <v>1359458</v>
      </c>
      <c r="CS40" s="77"/>
      <c r="CT40" s="180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2"/>
      <c r="DI40" s="180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2"/>
      <c r="DX40" s="180">
        <v>90000</v>
      </c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2"/>
      <c r="EM40" s="180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2"/>
    </row>
    <row r="41" spans="1:157" s="4" customFormat="1" ht="18.75">
      <c r="A41" s="206" t="s">
        <v>210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8"/>
      <c r="AR41" s="63"/>
      <c r="AS41" s="192">
        <v>852</v>
      </c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4"/>
      <c r="BJ41" s="81" t="s">
        <v>184</v>
      </c>
      <c r="BK41" s="177">
        <f t="shared" si="0"/>
        <v>6500</v>
      </c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9"/>
      <c r="CC41" s="180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2"/>
      <c r="CR41" s="78">
        <v>2500</v>
      </c>
      <c r="CS41" s="77"/>
      <c r="CT41" s="180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2"/>
      <c r="DI41" s="180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2"/>
      <c r="DX41" s="180">
        <v>4000</v>
      </c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2"/>
      <c r="EM41" s="180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2"/>
    </row>
    <row r="42" spans="1:157" s="4" customFormat="1" ht="18.75">
      <c r="A42" s="206" t="s">
        <v>211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8"/>
      <c r="AR42" s="63"/>
      <c r="AS42" s="192">
        <v>853</v>
      </c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4"/>
      <c r="BJ42" s="81" t="s">
        <v>184</v>
      </c>
      <c r="BK42" s="177">
        <f t="shared" si="0"/>
        <v>4000</v>
      </c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9"/>
      <c r="CC42" s="180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2"/>
      <c r="CR42" s="78">
        <v>4000</v>
      </c>
      <c r="CS42" s="77"/>
      <c r="CT42" s="180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2"/>
      <c r="DI42" s="180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2"/>
      <c r="DX42" s="180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2"/>
      <c r="EM42" s="180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2"/>
    </row>
    <row r="43" spans="1:157" s="4" customFormat="1" ht="39" customHeight="1" hidden="1">
      <c r="A43" s="175" t="s">
        <v>24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50"/>
      <c r="AR43" s="60">
        <v>240</v>
      </c>
      <c r="AS43" s="192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4"/>
      <c r="BJ43" s="81"/>
      <c r="BK43" s="177">
        <f t="shared" si="0"/>
        <v>0</v>
      </c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9"/>
      <c r="CC43" s="180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2"/>
      <c r="CR43" s="77"/>
      <c r="CS43" s="78"/>
      <c r="CT43" s="180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2"/>
      <c r="DI43" s="180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2"/>
      <c r="DX43" s="180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2"/>
      <c r="EM43" s="76"/>
      <c r="EN43" s="181"/>
      <c r="EO43" s="181"/>
      <c r="EP43" s="181"/>
      <c r="EQ43" s="181"/>
      <c r="ER43" s="181"/>
      <c r="ES43" s="181"/>
      <c r="ET43" s="181"/>
      <c r="EU43" s="181"/>
      <c r="EV43" s="181"/>
      <c r="EW43" s="181"/>
      <c r="EX43" s="181"/>
      <c r="EY43" s="181"/>
      <c r="EZ43" s="181"/>
      <c r="FA43" s="182"/>
    </row>
    <row r="44" spans="1:157" s="4" customFormat="1" ht="18.75" hidden="1">
      <c r="A44" s="206" t="s">
        <v>71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8"/>
      <c r="AR44" s="63"/>
      <c r="AS44" s="192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4"/>
      <c r="BJ44" s="81"/>
      <c r="BK44" s="177">
        <f t="shared" si="0"/>
        <v>0</v>
      </c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9"/>
      <c r="CC44" s="180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2"/>
      <c r="CR44" s="77"/>
      <c r="CS44" s="78"/>
      <c r="CT44" s="180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2"/>
      <c r="DI44" s="180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2"/>
      <c r="DX44" s="180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2"/>
      <c r="EM44" s="76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2"/>
    </row>
    <row r="45" spans="1:157" s="4" customFormat="1" ht="39" customHeight="1" hidden="1">
      <c r="A45" s="175" t="s">
        <v>29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50"/>
      <c r="AR45" s="63"/>
      <c r="AS45" s="192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4"/>
      <c r="BJ45" s="81"/>
      <c r="BK45" s="177">
        <f t="shared" si="0"/>
        <v>0</v>
      </c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9"/>
      <c r="CC45" s="180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2"/>
      <c r="CR45" s="77"/>
      <c r="CS45" s="78"/>
      <c r="CT45" s="180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2"/>
      <c r="DI45" s="180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2"/>
      <c r="DX45" s="180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2"/>
      <c r="EM45" s="76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2"/>
    </row>
    <row r="46" spans="1:157" s="4" customFormat="1" ht="57" customHeight="1" hidden="1">
      <c r="A46" s="175" t="s">
        <v>76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50"/>
      <c r="AR46" s="63"/>
      <c r="AS46" s="192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4"/>
      <c r="BJ46" s="81"/>
      <c r="BK46" s="177">
        <f t="shared" si="0"/>
        <v>0</v>
      </c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9"/>
      <c r="CC46" s="180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2"/>
      <c r="CR46" s="77"/>
      <c r="CS46" s="78"/>
      <c r="CT46" s="180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2"/>
      <c r="DI46" s="180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2"/>
      <c r="DX46" s="180"/>
      <c r="DY46" s="181"/>
      <c r="DZ46" s="181"/>
      <c r="EA46" s="181"/>
      <c r="EB46" s="181"/>
      <c r="EC46" s="181"/>
      <c r="ED46" s="181"/>
      <c r="EE46" s="181"/>
      <c r="EF46" s="181"/>
      <c r="EG46" s="181"/>
      <c r="EH46" s="181"/>
      <c r="EI46" s="181"/>
      <c r="EJ46" s="181"/>
      <c r="EK46" s="181"/>
      <c r="EL46" s="182"/>
      <c r="EM46" s="76"/>
      <c r="EN46" s="181"/>
      <c r="EO46" s="181"/>
      <c r="EP46" s="181"/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2"/>
    </row>
    <row r="47" spans="1:157" s="4" customFormat="1" ht="36" customHeight="1">
      <c r="A47" s="206" t="s">
        <v>77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8"/>
      <c r="AR47" s="60">
        <v>250</v>
      </c>
      <c r="AS47" s="192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4"/>
      <c r="BJ47" s="81"/>
      <c r="BK47" s="177">
        <f t="shared" si="0"/>
        <v>0</v>
      </c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9"/>
      <c r="CC47" s="177">
        <f>CC49</f>
        <v>0</v>
      </c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9"/>
      <c r="CR47" s="86">
        <f>CR49</f>
        <v>0</v>
      </c>
      <c r="CS47" s="88">
        <f>CS49</f>
        <v>0</v>
      </c>
      <c r="CT47" s="177">
        <f>CT49</f>
        <v>0</v>
      </c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9"/>
      <c r="DI47" s="177">
        <f>DI49</f>
        <v>0</v>
      </c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9"/>
      <c r="DX47" s="177">
        <f>DX49</f>
        <v>0</v>
      </c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9"/>
      <c r="EM47" s="177">
        <f>EM49</f>
        <v>0</v>
      </c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9"/>
    </row>
    <row r="48" spans="1:157" s="4" customFormat="1" ht="14.25" customHeight="1">
      <c r="A48" s="218" t="s">
        <v>71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20"/>
      <c r="AR48" s="63"/>
      <c r="AS48" s="192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4"/>
      <c r="BJ48" s="81"/>
      <c r="BK48" s="184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6"/>
      <c r="CC48" s="180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2"/>
      <c r="CR48" s="77"/>
      <c r="CS48" s="78"/>
      <c r="CT48" s="180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2"/>
      <c r="DI48" s="180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2"/>
      <c r="DX48" s="180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2"/>
      <c r="EM48" s="180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2"/>
    </row>
    <row r="49" spans="1:157" s="4" customFormat="1" ht="18.75">
      <c r="A49" s="206" t="s">
        <v>28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8"/>
      <c r="AR49" s="63"/>
      <c r="AS49" s="176">
        <v>244</v>
      </c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81" t="s">
        <v>184</v>
      </c>
      <c r="BK49" s="177">
        <f>CC49+CR49+CS49+CT49+DI49+DX49</f>
        <v>0</v>
      </c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9"/>
      <c r="CC49" s="180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2"/>
      <c r="CR49" s="77"/>
      <c r="CS49" s="78"/>
      <c r="CT49" s="180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2"/>
      <c r="DI49" s="180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2"/>
      <c r="DX49" s="180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2"/>
      <c r="EM49" s="180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2"/>
    </row>
    <row r="50" spans="1:157" s="4" customFormat="1" ht="37.5" customHeight="1">
      <c r="A50" s="212" t="s">
        <v>78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4"/>
      <c r="AR50" s="90">
        <v>260</v>
      </c>
      <c r="AS50" s="215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7"/>
      <c r="BJ50" s="91"/>
      <c r="BK50" s="177">
        <f>CC50+CR50+CS50+CT50+DI50+DX50</f>
        <v>7967689</v>
      </c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9"/>
      <c r="CC50" s="177">
        <f>CC52+CC53+CC54+CC55+CC56+CC61+CC62+CC65</f>
        <v>0</v>
      </c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9"/>
      <c r="CR50" s="86">
        <f>CR52+CR53+CR54+CR55+CR56+CR60+CR61+CR62+CR65</f>
        <v>4156689</v>
      </c>
      <c r="CS50" s="88">
        <f>CS52+CS53+CS54+CS55+CS56+CS61+CS62+CS65</f>
        <v>0</v>
      </c>
      <c r="CT50" s="177">
        <f>CT52+CT53+CT54+CT55+CT56+CT61+CT62+CT65</f>
        <v>0</v>
      </c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9"/>
      <c r="DI50" s="177">
        <f>DI52+DI53+DI54+DI55+DI56+DI61+DI62+DI65</f>
        <v>0</v>
      </c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9"/>
      <c r="DX50" s="177">
        <f>DX52+DX53+DX54+DX55+DX56+DX61+DX62+DX65+DX60</f>
        <v>3811000</v>
      </c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9"/>
      <c r="EM50" s="177">
        <f>EM52+EM53+EM54+EM55+EM56+EM61+EM62+EM65</f>
        <v>0</v>
      </c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9"/>
    </row>
    <row r="51" spans="1:157" s="4" customFormat="1" ht="15" customHeight="1">
      <c r="A51" s="206" t="s">
        <v>71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8"/>
      <c r="AR51" s="63"/>
      <c r="AS51" s="209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1"/>
      <c r="BJ51" s="81"/>
      <c r="BK51" s="184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6"/>
      <c r="CC51" s="180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2"/>
      <c r="CR51" s="77"/>
      <c r="CS51" s="78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2"/>
      <c r="DI51" s="180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2"/>
      <c r="DX51" s="180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2"/>
      <c r="EM51" s="203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5"/>
    </row>
    <row r="52" spans="1:157" s="4" customFormat="1" ht="18.75">
      <c r="A52" s="175" t="s">
        <v>17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50"/>
      <c r="AR52" s="63"/>
      <c r="AS52" s="192">
        <v>244</v>
      </c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4"/>
      <c r="BJ52" s="81" t="s">
        <v>187</v>
      </c>
      <c r="BK52" s="177">
        <f t="shared" si="0"/>
        <v>15000</v>
      </c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9"/>
      <c r="CC52" s="180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2"/>
      <c r="CR52" s="77"/>
      <c r="CS52" s="78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2"/>
      <c r="DI52" s="180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2"/>
      <c r="DX52" s="180">
        <v>15000</v>
      </c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2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</row>
    <row r="53" spans="1:157" s="4" customFormat="1" ht="18.75">
      <c r="A53" s="175" t="s">
        <v>18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50"/>
      <c r="AR53" s="63"/>
      <c r="AS53" s="192">
        <v>244</v>
      </c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4"/>
      <c r="BJ53" s="81" t="s">
        <v>188</v>
      </c>
      <c r="BK53" s="177">
        <f t="shared" si="0"/>
        <v>40000</v>
      </c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9"/>
      <c r="CC53" s="180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2"/>
      <c r="CR53" s="77"/>
      <c r="CS53" s="78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2"/>
      <c r="DI53" s="180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2"/>
      <c r="DX53" s="180">
        <v>40000</v>
      </c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2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</row>
    <row r="54" spans="1:157" s="4" customFormat="1" ht="18.75">
      <c r="A54" s="175" t="s">
        <v>19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50"/>
      <c r="AR54" s="63"/>
      <c r="AS54" s="192">
        <v>244</v>
      </c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4"/>
      <c r="BJ54" s="81" t="s">
        <v>189</v>
      </c>
      <c r="BK54" s="177">
        <f>CC54+CR54+CS54+CT54+DI54+DX54</f>
        <v>4237967</v>
      </c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9"/>
      <c r="CC54" s="180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2"/>
      <c r="CR54" s="77">
        <v>3887967</v>
      </c>
      <c r="CS54" s="78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2"/>
      <c r="DI54" s="180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2"/>
      <c r="DX54" s="180">
        <v>350000</v>
      </c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2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</row>
    <row r="55" spans="1:157" s="4" customFormat="1" ht="18.75">
      <c r="A55" s="175" t="s">
        <v>20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50"/>
      <c r="AR55" s="63"/>
      <c r="AS55" s="176">
        <v>244</v>
      </c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81" t="s">
        <v>190</v>
      </c>
      <c r="BK55" s="177">
        <f aca="true" t="shared" si="1" ref="BK55:BK84">CC55+CR55+CS55+CT55+DI55+DX55</f>
        <v>0</v>
      </c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9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78"/>
      <c r="CS55" s="78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</row>
    <row r="56" spans="1:157" s="4" customFormat="1" ht="18.75">
      <c r="A56" s="175" t="s">
        <v>79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50"/>
      <c r="AR56" s="63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17">
        <v>225</v>
      </c>
      <c r="BK56" s="177">
        <f t="shared" si="1"/>
        <v>1749160</v>
      </c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9"/>
      <c r="CC56" s="199">
        <f>SUM(CC58:CQ59)</f>
        <v>0</v>
      </c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89">
        <f>SUM(CR57:CR59)</f>
        <v>199160</v>
      </c>
      <c r="CS56" s="89">
        <f>SUM(CS57:CS59)</f>
        <v>0</v>
      </c>
      <c r="CT56" s="199">
        <f>SUM(CT57:DH59)</f>
        <v>0</v>
      </c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>
        <f>SUM(DI57:DW59)</f>
        <v>0</v>
      </c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200">
        <f>SUM(DX57:EL59)</f>
        <v>1550000</v>
      </c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2"/>
      <c r="EM56" s="200">
        <f>SUM(EM57:FA59)</f>
        <v>0</v>
      </c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2"/>
    </row>
    <row r="57" spans="1:157" s="4" customFormat="1" ht="18.75">
      <c r="A57" s="175" t="s">
        <v>79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50"/>
      <c r="AR57" s="63"/>
      <c r="AS57" s="176">
        <v>244</v>
      </c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81" t="s">
        <v>197</v>
      </c>
      <c r="BK57" s="177">
        <f t="shared" si="1"/>
        <v>1149160</v>
      </c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9"/>
      <c r="CC57" s="180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2"/>
      <c r="CR57" s="78">
        <v>199160</v>
      </c>
      <c r="CS57" s="78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80">
        <v>950000</v>
      </c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2"/>
      <c r="EM57" s="180"/>
      <c r="EN57" s="181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2"/>
    </row>
    <row r="58" spans="1:157" s="4" customFormat="1" ht="18.75">
      <c r="A58" s="175" t="s">
        <v>216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50"/>
      <c r="AR58" s="63"/>
      <c r="AS58" s="176">
        <v>243</v>
      </c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81" t="s">
        <v>198</v>
      </c>
      <c r="BK58" s="177">
        <f t="shared" si="1"/>
        <v>0</v>
      </c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9"/>
      <c r="CC58" s="180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2"/>
      <c r="CR58" s="78"/>
      <c r="CS58" s="78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80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2"/>
      <c r="EM58" s="180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2"/>
    </row>
    <row r="59" spans="1:157" s="4" customFormat="1" ht="18.75">
      <c r="A59" s="175" t="s">
        <v>215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50"/>
      <c r="AR59" s="63"/>
      <c r="AS59" s="176">
        <v>244</v>
      </c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81" t="s">
        <v>196</v>
      </c>
      <c r="BK59" s="177">
        <f t="shared" si="1"/>
        <v>600000</v>
      </c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9"/>
      <c r="CC59" s="180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2"/>
      <c r="CR59" s="78"/>
      <c r="CS59" s="78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80">
        <v>600000</v>
      </c>
      <c r="DY59" s="181"/>
      <c r="DZ59" s="181"/>
      <c r="EA59" s="181"/>
      <c r="EB59" s="181"/>
      <c r="EC59" s="181"/>
      <c r="ED59" s="181"/>
      <c r="EE59" s="181"/>
      <c r="EF59" s="181"/>
      <c r="EG59" s="181"/>
      <c r="EH59" s="181"/>
      <c r="EI59" s="181"/>
      <c r="EJ59" s="181"/>
      <c r="EK59" s="181"/>
      <c r="EL59" s="182"/>
      <c r="EM59" s="180"/>
      <c r="EN59" s="181"/>
      <c r="EO59" s="181"/>
      <c r="EP59" s="181"/>
      <c r="EQ59" s="181"/>
      <c r="ER59" s="181"/>
      <c r="ES59" s="181"/>
      <c r="ET59" s="181"/>
      <c r="EU59" s="181"/>
      <c r="EV59" s="181"/>
      <c r="EW59" s="181"/>
      <c r="EX59" s="181"/>
      <c r="EY59" s="181"/>
      <c r="EZ59" s="181"/>
      <c r="FA59" s="182"/>
    </row>
    <row r="60" spans="1:157" s="4" customFormat="1" ht="18.75">
      <c r="A60" s="175" t="s">
        <v>21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50"/>
      <c r="AR60" s="63"/>
      <c r="AS60" s="176">
        <v>244</v>
      </c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81" t="s">
        <v>191</v>
      </c>
      <c r="BK60" s="177">
        <f>CC60+CR60+CS60+CT60+DI60+DX60</f>
        <v>1029562</v>
      </c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9"/>
      <c r="CC60" s="180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2"/>
      <c r="CR60" s="78">
        <v>69562</v>
      </c>
      <c r="CS60" s="78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>
        <v>960000</v>
      </c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</row>
    <row r="61" spans="1:157" s="4" customFormat="1" ht="18.75">
      <c r="A61" s="175" t="s">
        <v>21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50"/>
      <c r="AR61" s="63"/>
      <c r="AS61" s="176">
        <v>244</v>
      </c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81" t="s">
        <v>217</v>
      </c>
      <c r="BK61" s="177">
        <f t="shared" si="1"/>
        <v>8000</v>
      </c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9"/>
      <c r="CC61" s="180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2"/>
      <c r="CR61" s="78">
        <v>0</v>
      </c>
      <c r="CS61" s="78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>
        <v>8000</v>
      </c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</row>
    <row r="62" spans="1:157" s="4" customFormat="1" ht="18.75">
      <c r="A62" s="175" t="s">
        <v>22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50"/>
      <c r="AR62" s="6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17">
        <v>310</v>
      </c>
      <c r="BK62" s="177">
        <f t="shared" si="1"/>
        <v>630000</v>
      </c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9"/>
      <c r="CC62" s="199">
        <f>SUM(CC63:CQ64)</f>
        <v>0</v>
      </c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89">
        <f>SUM(CR63:CR64)</f>
        <v>0</v>
      </c>
      <c r="CS62" s="89">
        <f>SUM(CS63:CS64)</f>
        <v>0</v>
      </c>
      <c r="CT62" s="199">
        <f>SUM(CT63:DF64)</f>
        <v>0</v>
      </c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>
        <f>SUM(DI63:DW64)</f>
        <v>0</v>
      </c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200">
        <f>SUM(DX63:EL64)</f>
        <v>630000</v>
      </c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2"/>
      <c r="EM62" s="200">
        <f>SUM(EM63:FA64)</f>
        <v>0</v>
      </c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01"/>
      <c r="EZ62" s="201"/>
      <c r="FA62" s="202"/>
    </row>
    <row r="63" spans="1:157" s="4" customFormat="1" ht="18.75">
      <c r="A63" s="175" t="s">
        <v>22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50"/>
      <c r="AR63" s="66"/>
      <c r="AS63" s="176">
        <v>244</v>
      </c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81" t="s">
        <v>192</v>
      </c>
      <c r="BK63" s="177">
        <f t="shared" si="1"/>
        <v>250000</v>
      </c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9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78"/>
      <c r="CS63" s="78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>
        <v>250000</v>
      </c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80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2"/>
    </row>
    <row r="64" spans="1:157" s="4" customFormat="1" ht="18.75">
      <c r="A64" s="175" t="s">
        <v>22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50"/>
      <c r="AR64" s="66"/>
      <c r="AS64" s="176">
        <v>244</v>
      </c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81" t="s">
        <v>193</v>
      </c>
      <c r="BK64" s="177">
        <f t="shared" si="1"/>
        <v>380000</v>
      </c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9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78"/>
      <c r="CS64" s="78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>
        <v>380000</v>
      </c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80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2"/>
    </row>
    <row r="65" spans="1:157" s="4" customFormat="1" ht="38.25" customHeight="1">
      <c r="A65" s="175" t="s">
        <v>23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50"/>
      <c r="AR65" s="63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19" t="s">
        <v>237</v>
      </c>
      <c r="BK65" s="177">
        <f t="shared" si="1"/>
        <v>258000</v>
      </c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9"/>
      <c r="CC65" s="195">
        <f>SUM(CC66:CQ71)</f>
        <v>0</v>
      </c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75">
        <f>SUM(CR66:CR71)</f>
        <v>0</v>
      </c>
      <c r="CS65" s="7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>
        <f>SUM(DX66:EL71)</f>
        <v>258000</v>
      </c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6">
        <f>SUM(EM66:FA71)</f>
        <v>0</v>
      </c>
      <c r="EN65" s="197"/>
      <c r="EO65" s="197"/>
      <c r="EP65" s="197"/>
      <c r="EQ65" s="197"/>
      <c r="ER65" s="197"/>
      <c r="ES65" s="197"/>
      <c r="ET65" s="197"/>
      <c r="EU65" s="197"/>
      <c r="EV65" s="197"/>
      <c r="EW65" s="197"/>
      <c r="EX65" s="197"/>
      <c r="EY65" s="197"/>
      <c r="EZ65" s="197"/>
      <c r="FA65" s="198"/>
    </row>
    <row r="66" spans="1:157" s="4" customFormat="1" ht="19.5" customHeight="1">
      <c r="A66" s="175" t="s">
        <v>201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50"/>
      <c r="AR66" s="63"/>
      <c r="AS66" s="176">
        <v>244</v>
      </c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18" t="s">
        <v>238</v>
      </c>
      <c r="BK66" s="177">
        <f t="shared" si="1"/>
        <v>10000</v>
      </c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9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78"/>
      <c r="CS66" s="78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>
        <v>10000</v>
      </c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80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2"/>
    </row>
    <row r="67" spans="1:157" s="4" customFormat="1" ht="19.5" customHeight="1">
      <c r="A67" s="175" t="s">
        <v>202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50"/>
      <c r="AR67" s="63"/>
      <c r="AS67" s="176">
        <v>244</v>
      </c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18" t="s">
        <v>207</v>
      </c>
      <c r="BK67" s="177">
        <f t="shared" si="1"/>
        <v>0</v>
      </c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9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78"/>
      <c r="CS67" s="78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80"/>
      <c r="EN67" s="181"/>
      <c r="EO67" s="181"/>
      <c r="EP67" s="181"/>
      <c r="EQ67" s="181"/>
      <c r="ER67" s="181"/>
      <c r="ES67" s="181"/>
      <c r="ET67" s="181"/>
      <c r="EU67" s="181"/>
      <c r="EV67" s="181"/>
      <c r="EW67" s="181"/>
      <c r="EX67" s="181"/>
      <c r="EY67" s="181"/>
      <c r="EZ67" s="181"/>
      <c r="FA67" s="182"/>
    </row>
    <row r="68" spans="1:157" s="4" customFormat="1" ht="19.5" customHeight="1">
      <c r="A68" s="175" t="s">
        <v>203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50"/>
      <c r="AR68" s="63"/>
      <c r="AS68" s="176">
        <v>244</v>
      </c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18" t="s">
        <v>239</v>
      </c>
      <c r="BK68" s="177">
        <f t="shared" si="1"/>
        <v>60000</v>
      </c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9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78"/>
      <c r="CS68" s="78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>
        <v>60000</v>
      </c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80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2"/>
    </row>
    <row r="69" spans="1:157" s="4" customFormat="1" ht="19.5" customHeight="1">
      <c r="A69" s="175" t="s">
        <v>204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50"/>
      <c r="AR69" s="63"/>
      <c r="AS69" s="176">
        <v>244</v>
      </c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18" t="s">
        <v>208</v>
      </c>
      <c r="BK69" s="177">
        <f t="shared" si="1"/>
        <v>0</v>
      </c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9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78"/>
      <c r="CS69" s="78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80"/>
      <c r="EN69" s="181"/>
      <c r="EO69" s="181"/>
      <c r="EP69" s="181"/>
      <c r="EQ69" s="181"/>
      <c r="ER69" s="181"/>
      <c r="ES69" s="181"/>
      <c r="ET69" s="181"/>
      <c r="EU69" s="181"/>
      <c r="EV69" s="181"/>
      <c r="EW69" s="181"/>
      <c r="EX69" s="181"/>
      <c r="EY69" s="181"/>
      <c r="EZ69" s="181"/>
      <c r="FA69" s="182"/>
    </row>
    <row r="70" spans="1:157" s="4" customFormat="1" ht="19.5" customHeight="1">
      <c r="A70" s="175" t="s">
        <v>205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50"/>
      <c r="AR70" s="66"/>
      <c r="AS70" s="176">
        <v>244</v>
      </c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18" t="s">
        <v>240</v>
      </c>
      <c r="BK70" s="177">
        <f t="shared" si="1"/>
        <v>148000</v>
      </c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9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78"/>
      <c r="CS70" s="78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>
        <v>148000</v>
      </c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80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2"/>
    </row>
    <row r="71" spans="1:157" s="4" customFormat="1" ht="19.5" customHeight="1">
      <c r="A71" s="175" t="s">
        <v>206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50"/>
      <c r="AR71" s="63"/>
      <c r="AS71" s="176">
        <v>244</v>
      </c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18" t="s">
        <v>241</v>
      </c>
      <c r="BK71" s="177">
        <f t="shared" si="1"/>
        <v>40000</v>
      </c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9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78"/>
      <c r="CS71" s="78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>
        <v>40000</v>
      </c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80"/>
      <c r="EN71" s="181"/>
      <c r="EO71" s="181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2"/>
    </row>
    <row r="72" spans="1:157" s="4" customFormat="1" ht="19.5" customHeight="1">
      <c r="A72" s="175" t="s">
        <v>16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50"/>
      <c r="AR72" s="63"/>
      <c r="AS72" s="192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4"/>
      <c r="BG72" s="117"/>
      <c r="BH72" s="117"/>
      <c r="BI72" s="117"/>
      <c r="BJ72" s="117">
        <v>266</v>
      </c>
      <c r="BK72" s="177">
        <f t="shared" si="1"/>
        <v>0</v>
      </c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9"/>
      <c r="CC72" s="180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2"/>
      <c r="CR72" s="78">
        <f>CR73+CR74</f>
        <v>0</v>
      </c>
      <c r="CS72" s="78"/>
      <c r="CT72" s="180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2"/>
      <c r="DF72" s="78"/>
      <c r="DG72" s="78"/>
      <c r="DH72" s="78"/>
      <c r="DI72" s="180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85"/>
      <c r="DW72" s="78"/>
      <c r="DX72" s="180"/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81"/>
      <c r="EL72" s="182"/>
      <c r="EM72" s="180"/>
      <c r="EN72" s="181"/>
      <c r="EO72" s="181"/>
      <c r="EP72" s="181"/>
      <c r="EQ72" s="181"/>
      <c r="ER72" s="181"/>
      <c r="ES72" s="181"/>
      <c r="ET72" s="181"/>
      <c r="EU72" s="181"/>
      <c r="EV72" s="181"/>
      <c r="EW72" s="181"/>
      <c r="EX72" s="181"/>
      <c r="EY72" s="181"/>
      <c r="EZ72" s="181"/>
      <c r="FA72" s="182"/>
    </row>
    <row r="73" spans="1:157" s="4" customFormat="1" ht="19.5" customHeight="1">
      <c r="A73" s="175" t="s">
        <v>194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50"/>
      <c r="AR73" s="63"/>
      <c r="AS73" s="192">
        <v>112</v>
      </c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4"/>
      <c r="BG73" s="117"/>
      <c r="BH73" s="117"/>
      <c r="BI73" s="117"/>
      <c r="BJ73" s="81" t="s">
        <v>247</v>
      </c>
      <c r="BK73" s="177">
        <f t="shared" si="1"/>
        <v>0</v>
      </c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9"/>
      <c r="CC73" s="180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2"/>
      <c r="CR73" s="78"/>
      <c r="CS73" s="78"/>
      <c r="CT73" s="180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2"/>
      <c r="DF73" s="78"/>
      <c r="DG73" s="78"/>
      <c r="DH73" s="78"/>
      <c r="DI73" s="180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2"/>
      <c r="DW73" s="78"/>
      <c r="DX73" s="180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2"/>
      <c r="EM73" s="180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2"/>
    </row>
    <row r="74" spans="1:157" s="4" customFormat="1" ht="19.5" customHeight="1">
      <c r="A74" s="175" t="s">
        <v>195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50"/>
      <c r="AR74" s="63"/>
      <c r="AS74" s="192">
        <v>111</v>
      </c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4"/>
      <c r="BG74" s="117"/>
      <c r="BH74" s="117"/>
      <c r="BI74" s="117"/>
      <c r="BJ74" s="81" t="s">
        <v>248</v>
      </c>
      <c r="BK74" s="177">
        <f t="shared" si="1"/>
        <v>0</v>
      </c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9"/>
      <c r="CC74" s="180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2"/>
      <c r="CR74" s="78"/>
      <c r="CS74" s="78"/>
      <c r="CT74" s="180"/>
      <c r="CU74" s="181"/>
      <c r="CV74" s="181"/>
      <c r="CW74" s="181"/>
      <c r="CX74" s="181"/>
      <c r="CY74" s="181"/>
      <c r="CZ74" s="181"/>
      <c r="DA74" s="181"/>
      <c r="DB74" s="182"/>
      <c r="DC74" s="78"/>
      <c r="DD74" s="78"/>
      <c r="DE74" s="180"/>
      <c r="DF74" s="181"/>
      <c r="DG74" s="181"/>
      <c r="DH74" s="181"/>
      <c r="DI74" s="181"/>
      <c r="DJ74" s="181"/>
      <c r="DK74" s="181"/>
      <c r="DL74" s="181"/>
      <c r="DM74" s="181"/>
      <c r="DN74" s="181"/>
      <c r="DO74" s="181"/>
      <c r="DP74" s="181"/>
      <c r="DQ74" s="181"/>
      <c r="DR74" s="181"/>
      <c r="DS74" s="181"/>
      <c r="DT74" s="181"/>
      <c r="DU74" s="182"/>
      <c r="DV74" s="180"/>
      <c r="DW74" s="181"/>
      <c r="DX74" s="181"/>
      <c r="DY74" s="181"/>
      <c r="DZ74" s="181"/>
      <c r="EA74" s="181"/>
      <c r="EB74" s="181"/>
      <c r="EC74" s="181"/>
      <c r="ED74" s="181"/>
      <c r="EE74" s="181"/>
      <c r="EF74" s="181"/>
      <c r="EG74" s="181"/>
      <c r="EH74" s="181"/>
      <c r="EI74" s="181"/>
      <c r="EJ74" s="181"/>
      <c r="EK74" s="181"/>
      <c r="EL74" s="182"/>
      <c r="EM74" s="180"/>
      <c r="EN74" s="181"/>
      <c r="EO74" s="181"/>
      <c r="EP74" s="181"/>
      <c r="EQ74" s="181"/>
      <c r="ER74" s="181"/>
      <c r="ES74" s="181"/>
      <c r="ET74" s="181"/>
      <c r="EU74" s="181"/>
      <c r="EV74" s="181"/>
      <c r="EW74" s="181"/>
      <c r="EX74" s="181"/>
      <c r="EY74" s="181"/>
      <c r="EZ74" s="181"/>
      <c r="FA74" s="182"/>
    </row>
    <row r="75" spans="1:157" s="4" customFormat="1" ht="37.5" customHeight="1">
      <c r="A75" s="175" t="s">
        <v>43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50"/>
      <c r="AR75" s="60">
        <v>300</v>
      </c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81"/>
      <c r="BK75" s="177">
        <f t="shared" si="1"/>
        <v>0</v>
      </c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9"/>
      <c r="CC75" s="174"/>
      <c r="CD75" s="174"/>
      <c r="CE75" s="174"/>
      <c r="CF75" s="174"/>
      <c r="CG75" s="174"/>
      <c r="CH75" s="174"/>
      <c r="CI75" s="174"/>
      <c r="CJ75" s="174"/>
      <c r="CK75" s="174"/>
      <c r="CL75" s="174"/>
      <c r="CM75" s="174"/>
      <c r="CN75" s="174"/>
      <c r="CO75" s="174"/>
      <c r="CP75" s="174"/>
      <c r="CQ75" s="174"/>
      <c r="CR75" s="78"/>
      <c r="CS75" s="78"/>
      <c r="CT75" s="174"/>
      <c r="CU75" s="174"/>
      <c r="CV75" s="174"/>
      <c r="CW75" s="174"/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4"/>
      <c r="DX75" s="174"/>
      <c r="DY75" s="174"/>
      <c r="DZ75" s="174"/>
      <c r="EA75" s="174"/>
      <c r="EB75" s="174"/>
      <c r="EC75" s="174"/>
      <c r="ED75" s="174"/>
      <c r="EE75" s="174"/>
      <c r="EF75" s="174"/>
      <c r="EG75" s="174"/>
      <c r="EH75" s="174"/>
      <c r="EI75" s="174"/>
      <c r="EJ75" s="174"/>
      <c r="EK75" s="174"/>
      <c r="EL75" s="174"/>
      <c r="EM75" s="180"/>
      <c r="EN75" s="181"/>
      <c r="EO75" s="181"/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2"/>
    </row>
    <row r="76" spans="1:157" s="4" customFormat="1" ht="15" customHeight="1">
      <c r="A76" s="189" t="s">
        <v>1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1"/>
      <c r="AR76" s="6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81"/>
      <c r="BK76" s="184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6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78"/>
      <c r="CS76" s="78"/>
      <c r="CT76" s="17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4"/>
      <c r="DW76" s="174"/>
      <c r="DX76" s="187"/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7"/>
      <c r="EK76" s="187"/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87"/>
      <c r="EW76" s="187"/>
      <c r="EX76" s="187"/>
      <c r="EY76" s="187"/>
      <c r="EZ76" s="187"/>
      <c r="FA76" s="187"/>
    </row>
    <row r="77" spans="1:157" s="4" customFormat="1" ht="18.75">
      <c r="A77" s="175" t="s">
        <v>80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50"/>
      <c r="AR77" s="60">
        <v>310</v>
      </c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81"/>
      <c r="BK77" s="177">
        <f t="shared" si="1"/>
        <v>0</v>
      </c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9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78"/>
      <c r="CS77" s="78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80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</row>
    <row r="78" spans="1:157" s="4" customFormat="1" ht="18.75">
      <c r="A78" s="175" t="s">
        <v>81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50"/>
      <c r="AR78" s="60">
        <v>320</v>
      </c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81"/>
      <c r="BK78" s="177">
        <f t="shared" si="1"/>
        <v>0</v>
      </c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9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78"/>
      <c r="CS78" s="78"/>
      <c r="CT78" s="174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7"/>
      <c r="DT78" s="187"/>
      <c r="DU78" s="187"/>
      <c r="DV78" s="187"/>
      <c r="DW78" s="188"/>
      <c r="DX78" s="174"/>
      <c r="DY78" s="174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4"/>
      <c r="EK78" s="174"/>
      <c r="EL78" s="174"/>
      <c r="EM78" s="174"/>
      <c r="EN78" s="174"/>
      <c r="EO78" s="174"/>
      <c r="EP78" s="174"/>
      <c r="EQ78" s="174"/>
      <c r="ER78" s="174"/>
      <c r="ES78" s="174"/>
      <c r="ET78" s="174"/>
      <c r="EU78" s="174"/>
      <c r="EV78" s="174"/>
      <c r="EW78" s="174"/>
      <c r="EX78" s="174"/>
      <c r="EY78" s="174"/>
      <c r="EZ78" s="174"/>
      <c r="FA78" s="174"/>
    </row>
    <row r="79" spans="1:157" s="4" customFormat="1" ht="18.75">
      <c r="A79" s="175" t="s">
        <v>82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50"/>
      <c r="AR79" s="60">
        <v>400</v>
      </c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81"/>
      <c r="BK79" s="177">
        <f t="shared" si="1"/>
        <v>0</v>
      </c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9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78"/>
      <c r="CS79" s="78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80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80"/>
      <c r="DY79" s="181"/>
      <c r="DZ79" s="181"/>
      <c r="EA79" s="181"/>
      <c r="EB79" s="181"/>
      <c r="EC79" s="181"/>
      <c r="ED79" s="181"/>
      <c r="EE79" s="181"/>
      <c r="EF79" s="181"/>
      <c r="EG79" s="181"/>
      <c r="EH79" s="181"/>
      <c r="EI79" s="181"/>
      <c r="EJ79" s="181"/>
      <c r="EK79" s="181"/>
      <c r="EL79" s="182"/>
      <c r="EM79" s="180"/>
      <c r="EN79" s="181"/>
      <c r="EO79" s="181"/>
      <c r="EP79" s="181"/>
      <c r="EQ79" s="181"/>
      <c r="ER79" s="181"/>
      <c r="ES79" s="181"/>
      <c r="ET79" s="181"/>
      <c r="EU79" s="181"/>
      <c r="EV79" s="181"/>
      <c r="EW79" s="181"/>
      <c r="EX79" s="181"/>
      <c r="EY79" s="181"/>
      <c r="EZ79" s="181"/>
      <c r="FA79" s="182"/>
    </row>
    <row r="80" spans="1:157" s="4" customFormat="1" ht="18.75">
      <c r="A80" s="175" t="s">
        <v>1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50"/>
      <c r="AR80" s="6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81"/>
      <c r="BK80" s="184"/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6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78"/>
      <c r="CS80" s="78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80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74"/>
      <c r="EX80" s="174"/>
      <c r="EY80" s="174"/>
      <c r="EZ80" s="174"/>
      <c r="FA80" s="174"/>
    </row>
    <row r="81" spans="1:157" s="4" customFormat="1" ht="18.75">
      <c r="A81" s="175" t="s">
        <v>83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50"/>
      <c r="AR81" s="60">
        <v>410</v>
      </c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81"/>
      <c r="BK81" s="177">
        <f t="shared" si="1"/>
        <v>0</v>
      </c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9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78"/>
      <c r="CS81" s="78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4"/>
      <c r="ER81" s="174"/>
      <c r="ES81" s="174"/>
      <c r="ET81" s="174"/>
      <c r="EU81" s="174"/>
      <c r="EV81" s="174"/>
      <c r="EW81" s="174"/>
      <c r="EX81" s="174"/>
      <c r="EY81" s="174"/>
      <c r="EZ81" s="174"/>
      <c r="FA81" s="174"/>
    </row>
    <row r="82" spans="1:157" s="4" customFormat="1" ht="18.75">
      <c r="A82" s="175" t="s">
        <v>84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50"/>
      <c r="AR82" s="60">
        <v>420</v>
      </c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81"/>
      <c r="BK82" s="177">
        <f t="shared" si="1"/>
        <v>0</v>
      </c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9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78"/>
      <c r="CS82" s="78"/>
      <c r="CT82" s="174"/>
      <c r="CU82" s="174"/>
      <c r="CV82" s="174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4"/>
      <c r="ER82" s="174"/>
      <c r="ES82" s="174"/>
      <c r="ET82" s="174"/>
      <c r="EU82" s="174"/>
      <c r="EV82" s="174"/>
      <c r="EW82" s="174"/>
      <c r="EX82" s="174"/>
      <c r="EY82" s="174"/>
      <c r="EZ82" s="174"/>
      <c r="FA82" s="174"/>
    </row>
    <row r="83" spans="1:157" s="4" customFormat="1" ht="18.75">
      <c r="A83" s="175" t="s">
        <v>85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50"/>
      <c r="AR83" s="60">
        <v>500</v>
      </c>
      <c r="AS83" s="180" t="s">
        <v>55</v>
      </c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2"/>
      <c r="BJ83" s="78" t="s">
        <v>55</v>
      </c>
      <c r="BK83" s="177">
        <f t="shared" si="1"/>
        <v>0</v>
      </c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9"/>
      <c r="CC83" s="174"/>
      <c r="CD83" s="174"/>
      <c r="CE83" s="174"/>
      <c r="CF83" s="174"/>
      <c r="CG83" s="174"/>
      <c r="CH83" s="174"/>
      <c r="CI83" s="174"/>
      <c r="CJ83" s="174"/>
      <c r="CK83" s="174"/>
      <c r="CL83" s="174"/>
      <c r="CM83" s="174"/>
      <c r="CN83" s="174"/>
      <c r="CO83" s="174"/>
      <c r="CP83" s="174"/>
      <c r="CQ83" s="174"/>
      <c r="CR83" s="78"/>
      <c r="CS83" s="78"/>
      <c r="CT83" s="174"/>
      <c r="CU83" s="174"/>
      <c r="CV83" s="174"/>
      <c r="CW83" s="174"/>
      <c r="CX83" s="174"/>
      <c r="CY83" s="174"/>
      <c r="CZ83" s="174"/>
      <c r="DA83" s="174"/>
      <c r="DB83" s="174"/>
      <c r="DC83" s="174"/>
      <c r="DD83" s="174"/>
      <c r="DE83" s="174"/>
      <c r="DF83" s="174"/>
      <c r="DG83" s="174"/>
      <c r="DH83" s="174"/>
      <c r="DI83" s="174"/>
      <c r="DJ83" s="174"/>
      <c r="DK83" s="174"/>
      <c r="DL83" s="174"/>
      <c r="DM83" s="174"/>
      <c r="DN83" s="174"/>
      <c r="DO83" s="174"/>
      <c r="DP83" s="174"/>
      <c r="DQ83" s="174"/>
      <c r="DR83" s="174"/>
      <c r="DS83" s="174"/>
      <c r="DT83" s="174"/>
      <c r="DU83" s="174"/>
      <c r="DV83" s="174"/>
      <c r="DW83" s="174"/>
      <c r="DX83" s="174"/>
      <c r="DY83" s="174"/>
      <c r="DZ83" s="174"/>
      <c r="EA83" s="174"/>
      <c r="EB83" s="174"/>
      <c r="EC83" s="174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  <c r="EN83" s="174"/>
      <c r="EO83" s="174"/>
      <c r="EP83" s="174"/>
      <c r="EQ83" s="174"/>
      <c r="ER83" s="174"/>
      <c r="ES83" s="174"/>
      <c r="ET83" s="174"/>
      <c r="EU83" s="174"/>
      <c r="EV83" s="174"/>
      <c r="EW83" s="174"/>
      <c r="EX83" s="174"/>
      <c r="EY83" s="174"/>
      <c r="EZ83" s="174"/>
      <c r="FA83" s="174"/>
    </row>
    <row r="84" spans="1:157" s="4" customFormat="1" ht="18.75">
      <c r="A84" s="175" t="s">
        <v>86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50"/>
      <c r="AR84" s="60">
        <v>600</v>
      </c>
      <c r="AS84" s="180" t="s">
        <v>55</v>
      </c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2"/>
      <c r="BJ84" s="78" t="s">
        <v>55</v>
      </c>
      <c r="BK84" s="177">
        <f t="shared" si="1"/>
        <v>0</v>
      </c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9"/>
      <c r="CC84" s="180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2"/>
      <c r="CR84" s="77"/>
      <c r="CS84" s="78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2"/>
      <c r="DI84" s="180"/>
      <c r="DJ84" s="181"/>
      <c r="DK84" s="181"/>
      <c r="DL84" s="181"/>
      <c r="DM84" s="181"/>
      <c r="DN84" s="181"/>
      <c r="DO84" s="181"/>
      <c r="DP84" s="181"/>
      <c r="DQ84" s="181"/>
      <c r="DR84" s="181"/>
      <c r="DS84" s="181"/>
      <c r="DT84" s="181"/>
      <c r="DU84" s="181"/>
      <c r="DV84" s="181"/>
      <c r="DW84" s="182"/>
      <c r="DX84" s="180"/>
      <c r="DY84" s="181"/>
      <c r="DZ84" s="181"/>
      <c r="EA84" s="181"/>
      <c r="EB84" s="181"/>
      <c r="EC84" s="181"/>
      <c r="ED84" s="181"/>
      <c r="EE84" s="181"/>
      <c r="EF84" s="181"/>
      <c r="EG84" s="181"/>
      <c r="EH84" s="181"/>
      <c r="EI84" s="181"/>
      <c r="EJ84" s="181"/>
      <c r="EK84" s="181"/>
      <c r="EL84" s="182"/>
      <c r="EM84" s="180"/>
      <c r="EN84" s="181"/>
      <c r="EO84" s="181"/>
      <c r="EP84" s="181"/>
      <c r="EQ84" s="181"/>
      <c r="ER84" s="181"/>
      <c r="ES84" s="181"/>
      <c r="ET84" s="181"/>
      <c r="EU84" s="181"/>
      <c r="EV84" s="181"/>
      <c r="EW84" s="181"/>
      <c r="EX84" s="181"/>
      <c r="EY84" s="181"/>
      <c r="EZ84" s="181"/>
      <c r="FA84" s="182"/>
    </row>
    <row r="85" ht="10.5" customHeight="1"/>
    <row r="86" spans="1:157" ht="39.75" customHeight="1">
      <c r="A86" s="133" t="s">
        <v>94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33" t="s">
        <v>87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33" t="s">
        <v>95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</row>
  </sheetData>
  <sheetProtection/>
  <mergeCells count="620">
    <mergeCell ref="BK7:CB9"/>
    <mergeCell ref="CC7:FA7"/>
    <mergeCell ref="CC8:CQ9"/>
    <mergeCell ref="DX8:FA8"/>
    <mergeCell ref="DX9:EL9"/>
    <mergeCell ref="EM9:FA9"/>
    <mergeCell ref="DI8:DW9"/>
    <mergeCell ref="EA2:EZ3"/>
    <mergeCell ref="A4:EL4"/>
    <mergeCell ref="A6:AQ9"/>
    <mergeCell ref="AR6:AR9"/>
    <mergeCell ref="AS6:BI9"/>
    <mergeCell ref="BJ6:BJ9"/>
    <mergeCell ref="BK6:FA6"/>
    <mergeCell ref="CR8:CR9"/>
    <mergeCell ref="CS8:CS9"/>
    <mergeCell ref="CT8:DH9"/>
    <mergeCell ref="A11:AQ11"/>
    <mergeCell ref="AS11:BI11"/>
    <mergeCell ref="BK11:CB11"/>
    <mergeCell ref="CC11:CQ11"/>
    <mergeCell ref="A10:AQ10"/>
    <mergeCell ref="AS10:BI10"/>
    <mergeCell ref="BK10:CB10"/>
    <mergeCell ref="CC10:CQ10"/>
    <mergeCell ref="DX10:EL10"/>
    <mergeCell ref="EM10:FA10"/>
    <mergeCell ref="CT11:DH11"/>
    <mergeCell ref="DI11:DW11"/>
    <mergeCell ref="DX11:EL11"/>
    <mergeCell ref="EM11:FA11"/>
    <mergeCell ref="CT10:DH10"/>
    <mergeCell ref="DI10:DW10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5:AQ15"/>
    <mergeCell ref="AS15:BI15"/>
    <mergeCell ref="BK15:CB15"/>
    <mergeCell ref="CC15:CQ15"/>
    <mergeCell ref="A14:AQ14"/>
    <mergeCell ref="AS14:BI14"/>
    <mergeCell ref="BK14:CB14"/>
    <mergeCell ref="CC14:CQ14"/>
    <mergeCell ref="DX14:EL14"/>
    <mergeCell ref="EM14:FA14"/>
    <mergeCell ref="CT15:DH15"/>
    <mergeCell ref="DI15:DW15"/>
    <mergeCell ref="DX15:EL15"/>
    <mergeCell ref="EM15:FA15"/>
    <mergeCell ref="CT14:DH14"/>
    <mergeCell ref="DI14:DW14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9:AQ19"/>
    <mergeCell ref="AS19:BI19"/>
    <mergeCell ref="BK19:CB19"/>
    <mergeCell ref="CC19:CQ19"/>
    <mergeCell ref="A18:AQ18"/>
    <mergeCell ref="AS18:BI18"/>
    <mergeCell ref="BK18:CB18"/>
    <mergeCell ref="CC18:CQ18"/>
    <mergeCell ref="DX18:EL18"/>
    <mergeCell ref="EM18:FA18"/>
    <mergeCell ref="CT19:DH19"/>
    <mergeCell ref="DI19:DW19"/>
    <mergeCell ref="DX19:EL19"/>
    <mergeCell ref="EM19:FA19"/>
    <mergeCell ref="CT18:DH18"/>
    <mergeCell ref="DI18:DW18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3:AQ23"/>
    <mergeCell ref="AS23:BI23"/>
    <mergeCell ref="BK23:CB23"/>
    <mergeCell ref="CC23:CQ23"/>
    <mergeCell ref="A22:AQ22"/>
    <mergeCell ref="AS22:BI22"/>
    <mergeCell ref="BK22:CB22"/>
    <mergeCell ref="CC22:CQ22"/>
    <mergeCell ref="DX22:EL22"/>
    <mergeCell ref="EM22:FA22"/>
    <mergeCell ref="CT23:DH23"/>
    <mergeCell ref="DI23:DW23"/>
    <mergeCell ref="DX23:EL23"/>
    <mergeCell ref="EM23:FA23"/>
    <mergeCell ref="CT22:DH22"/>
    <mergeCell ref="DI22:DW22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7:AQ27"/>
    <mergeCell ref="AS27:BI27"/>
    <mergeCell ref="BK27:CB27"/>
    <mergeCell ref="CC27:CQ27"/>
    <mergeCell ref="A26:AQ26"/>
    <mergeCell ref="AS26:BI26"/>
    <mergeCell ref="BK26:CB26"/>
    <mergeCell ref="CC26:CQ26"/>
    <mergeCell ref="DX26:EL26"/>
    <mergeCell ref="EM26:FA26"/>
    <mergeCell ref="CT27:DH27"/>
    <mergeCell ref="DI27:DW27"/>
    <mergeCell ref="DX27:EL27"/>
    <mergeCell ref="EM27:FA27"/>
    <mergeCell ref="CT26:DH26"/>
    <mergeCell ref="DI26:DW26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1:AQ31"/>
    <mergeCell ref="AS31:BI31"/>
    <mergeCell ref="BK31:CB31"/>
    <mergeCell ref="CC31:CQ31"/>
    <mergeCell ref="A30:AQ30"/>
    <mergeCell ref="AS30:BI30"/>
    <mergeCell ref="BK30:CB30"/>
    <mergeCell ref="CC30:CQ30"/>
    <mergeCell ref="DX30:EL30"/>
    <mergeCell ref="EM30:FA30"/>
    <mergeCell ref="CT31:DH31"/>
    <mergeCell ref="DI31:DW31"/>
    <mergeCell ref="DX31:EL31"/>
    <mergeCell ref="EM31:FA31"/>
    <mergeCell ref="CT30:DH30"/>
    <mergeCell ref="DI30:DW30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5:AQ35"/>
    <mergeCell ref="AS35:BI35"/>
    <mergeCell ref="BK35:CB35"/>
    <mergeCell ref="CC35:CQ35"/>
    <mergeCell ref="A34:AQ34"/>
    <mergeCell ref="AS34:BI34"/>
    <mergeCell ref="BK34:CB34"/>
    <mergeCell ref="CC34:CQ34"/>
    <mergeCell ref="DX34:EL34"/>
    <mergeCell ref="EM34:FA34"/>
    <mergeCell ref="CT35:DH35"/>
    <mergeCell ref="DI35:DW35"/>
    <mergeCell ref="DX35:EL35"/>
    <mergeCell ref="EM35:FA35"/>
    <mergeCell ref="CT34:DH34"/>
    <mergeCell ref="DI34:DW34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9:AQ39"/>
    <mergeCell ref="AS39:BI39"/>
    <mergeCell ref="BK39:CB39"/>
    <mergeCell ref="CC39:CQ39"/>
    <mergeCell ref="A38:AQ38"/>
    <mergeCell ref="AS38:BI38"/>
    <mergeCell ref="BK38:CB38"/>
    <mergeCell ref="CC38:CQ38"/>
    <mergeCell ref="DX38:EL38"/>
    <mergeCell ref="EM38:FA38"/>
    <mergeCell ref="CT39:DH39"/>
    <mergeCell ref="DI39:DW39"/>
    <mergeCell ref="DX39:EL39"/>
    <mergeCell ref="EM39:FA39"/>
    <mergeCell ref="CT38:DH38"/>
    <mergeCell ref="DI38:DW38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3:AQ43"/>
    <mergeCell ref="AS43:BI43"/>
    <mergeCell ref="BK43:CB43"/>
    <mergeCell ref="CC43:CQ43"/>
    <mergeCell ref="A42:AQ42"/>
    <mergeCell ref="AS42:BI42"/>
    <mergeCell ref="BK42:CB42"/>
    <mergeCell ref="CC42:CQ42"/>
    <mergeCell ref="DX42:EL42"/>
    <mergeCell ref="EM42:FA42"/>
    <mergeCell ref="CT43:DH43"/>
    <mergeCell ref="DI43:DW43"/>
    <mergeCell ref="DX43:EL43"/>
    <mergeCell ref="EN43:FA43"/>
    <mergeCell ref="CT42:DH42"/>
    <mergeCell ref="DI42:DW42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7:AQ47"/>
    <mergeCell ref="AS47:BI47"/>
    <mergeCell ref="BK47:CB47"/>
    <mergeCell ref="CC47:CQ47"/>
    <mergeCell ref="A46:AQ46"/>
    <mergeCell ref="AS46:BI46"/>
    <mergeCell ref="BK46:CB46"/>
    <mergeCell ref="CC46:CQ46"/>
    <mergeCell ref="DX46:EL46"/>
    <mergeCell ref="EN46:FA46"/>
    <mergeCell ref="CT47:DH47"/>
    <mergeCell ref="DI47:DW47"/>
    <mergeCell ref="DX47:EL47"/>
    <mergeCell ref="EM47:FA47"/>
    <mergeCell ref="CT46:DH46"/>
    <mergeCell ref="DI46:DW46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1:AQ51"/>
    <mergeCell ref="AS51:BI51"/>
    <mergeCell ref="BK51:CB51"/>
    <mergeCell ref="CC51:CQ51"/>
    <mergeCell ref="A50:AQ50"/>
    <mergeCell ref="AS50:BI50"/>
    <mergeCell ref="BK50:CB50"/>
    <mergeCell ref="CC50:CQ50"/>
    <mergeCell ref="DX50:EL50"/>
    <mergeCell ref="EM50:FA50"/>
    <mergeCell ref="CT51:DH51"/>
    <mergeCell ref="DI51:DW51"/>
    <mergeCell ref="DX51:EL51"/>
    <mergeCell ref="EM51:FA51"/>
    <mergeCell ref="CT50:DH50"/>
    <mergeCell ref="DI50:DW50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5:AQ55"/>
    <mergeCell ref="AS55:BI55"/>
    <mergeCell ref="BK55:CB55"/>
    <mergeCell ref="CC55:CQ55"/>
    <mergeCell ref="A54:AQ54"/>
    <mergeCell ref="AS54:BI54"/>
    <mergeCell ref="BK54:CB54"/>
    <mergeCell ref="CC54:CQ54"/>
    <mergeCell ref="DX54:EL54"/>
    <mergeCell ref="EM54:FA54"/>
    <mergeCell ref="CT55:DH55"/>
    <mergeCell ref="DI55:DW55"/>
    <mergeCell ref="DX55:EL55"/>
    <mergeCell ref="EM55:FA55"/>
    <mergeCell ref="CT54:DH54"/>
    <mergeCell ref="DI54:DW54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9:AQ59"/>
    <mergeCell ref="AS59:BI59"/>
    <mergeCell ref="BK59:CB59"/>
    <mergeCell ref="CC59:CQ59"/>
    <mergeCell ref="A58:AQ58"/>
    <mergeCell ref="AS58:BI58"/>
    <mergeCell ref="BK58:CB58"/>
    <mergeCell ref="CC58:CQ58"/>
    <mergeCell ref="DX58:EL58"/>
    <mergeCell ref="EM58:FA58"/>
    <mergeCell ref="CT59:DH59"/>
    <mergeCell ref="DI59:DW59"/>
    <mergeCell ref="DX59:EL59"/>
    <mergeCell ref="EM59:FA59"/>
    <mergeCell ref="CT58:DH58"/>
    <mergeCell ref="DI58:DW58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4:AQ64"/>
    <mergeCell ref="AS64:BI64"/>
    <mergeCell ref="BK64:CB64"/>
    <mergeCell ref="CC64:CQ64"/>
    <mergeCell ref="A63:AQ63"/>
    <mergeCell ref="AS63:BI63"/>
    <mergeCell ref="BK63:CB63"/>
    <mergeCell ref="CC63:CQ63"/>
    <mergeCell ref="DX63:EL63"/>
    <mergeCell ref="EM63:FA63"/>
    <mergeCell ref="CT64:DH64"/>
    <mergeCell ref="DI64:DW64"/>
    <mergeCell ref="DX64:EL64"/>
    <mergeCell ref="EM64:FA64"/>
    <mergeCell ref="CT63:DH63"/>
    <mergeCell ref="DI63:DW63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8:AQ68"/>
    <mergeCell ref="AS68:BI68"/>
    <mergeCell ref="BK68:CB68"/>
    <mergeCell ref="CC68:CQ68"/>
    <mergeCell ref="A67:AQ67"/>
    <mergeCell ref="AS67:BI67"/>
    <mergeCell ref="BK67:CB67"/>
    <mergeCell ref="CC67:CQ67"/>
    <mergeCell ref="DX67:EL67"/>
    <mergeCell ref="EM67:FA67"/>
    <mergeCell ref="CT68:DH68"/>
    <mergeCell ref="DI68:DW68"/>
    <mergeCell ref="DX68:EL68"/>
    <mergeCell ref="EM68:FA68"/>
    <mergeCell ref="CT67:DH67"/>
    <mergeCell ref="DI67:DW67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2:AQ72"/>
    <mergeCell ref="AS72:BF72"/>
    <mergeCell ref="BK72:CB72"/>
    <mergeCell ref="CC72:CQ72"/>
    <mergeCell ref="A71:AQ71"/>
    <mergeCell ref="AS71:BI71"/>
    <mergeCell ref="BK71:CB71"/>
    <mergeCell ref="CC71:CQ71"/>
    <mergeCell ref="DX71:EL71"/>
    <mergeCell ref="EM71:FA71"/>
    <mergeCell ref="CT72:DE72"/>
    <mergeCell ref="DI72:DU72"/>
    <mergeCell ref="DX72:EL72"/>
    <mergeCell ref="EM72:FA72"/>
    <mergeCell ref="CT71:DH71"/>
    <mergeCell ref="DI71:DW71"/>
    <mergeCell ref="A73:AQ73"/>
    <mergeCell ref="AS73:BF73"/>
    <mergeCell ref="BK73:CB73"/>
    <mergeCell ref="CC73:CQ73"/>
    <mergeCell ref="CT73:DE73"/>
    <mergeCell ref="DI73:DV73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6:AQ76"/>
    <mergeCell ref="AS76:BI76"/>
    <mergeCell ref="BK76:CB76"/>
    <mergeCell ref="CC76:CQ76"/>
    <mergeCell ref="A75:AQ75"/>
    <mergeCell ref="AS75:BI75"/>
    <mergeCell ref="BK75:CB75"/>
    <mergeCell ref="CC75:CQ75"/>
    <mergeCell ref="DX75:EL75"/>
    <mergeCell ref="EM75:FA75"/>
    <mergeCell ref="CT76:DH76"/>
    <mergeCell ref="DI76:DW76"/>
    <mergeCell ref="DX76:EL76"/>
    <mergeCell ref="EM76:FA76"/>
    <mergeCell ref="CT75:DH75"/>
    <mergeCell ref="DI75:DW75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80:AQ80"/>
    <mergeCell ref="AS80:BI80"/>
    <mergeCell ref="BK80:CB80"/>
    <mergeCell ref="CC80:CQ80"/>
    <mergeCell ref="A79:AQ79"/>
    <mergeCell ref="AS79:BI79"/>
    <mergeCell ref="BK79:CB79"/>
    <mergeCell ref="CC79:CQ79"/>
    <mergeCell ref="DX79:EL79"/>
    <mergeCell ref="EM79:FA79"/>
    <mergeCell ref="CT80:DH80"/>
    <mergeCell ref="DI80:DW80"/>
    <mergeCell ref="DX80:EL80"/>
    <mergeCell ref="EM80:FA80"/>
    <mergeCell ref="CT79:DH79"/>
    <mergeCell ref="DI79:DW79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  <mergeCell ref="CT60:DH60"/>
    <mergeCell ref="DI60:DW60"/>
    <mergeCell ref="DX60:EL60"/>
    <mergeCell ref="EM60:FA60"/>
    <mergeCell ref="A60:AQ60"/>
    <mergeCell ref="AS60:BI60"/>
    <mergeCell ref="BK60:CB60"/>
    <mergeCell ref="CC60:CQ60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zoomScalePageLayoutView="0" workbookViewId="0" topLeftCell="A4">
      <pane xSplit="62" ySplit="7" topLeftCell="BK34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R40" sqref="CR40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69" t="s">
        <v>119</v>
      </c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</row>
    <row r="3" spans="131:156" ht="15"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</row>
    <row r="4" spans="1:142" s="3" customFormat="1" ht="28.5" customHeight="1">
      <c r="A4" s="170" t="s">
        <v>235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57" t="s">
        <v>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8" t="s">
        <v>47</v>
      </c>
      <c r="AS6" s="257" t="s">
        <v>48</v>
      </c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 t="s">
        <v>49</v>
      </c>
      <c r="BK6" s="259" t="s">
        <v>118</v>
      </c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1"/>
    </row>
    <row r="7" spans="1:157" ht="16.5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8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 t="s">
        <v>34</v>
      </c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 t="s">
        <v>50</v>
      </c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7"/>
      <c r="EI7" s="257"/>
      <c r="EJ7" s="257"/>
      <c r="EK7" s="257"/>
      <c r="EL7" s="257"/>
      <c r="EM7" s="257"/>
      <c r="EN7" s="257"/>
      <c r="EO7" s="257"/>
      <c r="EP7" s="257"/>
      <c r="EQ7" s="257"/>
      <c r="ER7" s="257"/>
      <c r="ES7" s="257"/>
      <c r="ET7" s="257"/>
      <c r="EU7" s="257"/>
      <c r="EV7" s="257"/>
      <c r="EW7" s="257"/>
      <c r="EX7" s="257"/>
      <c r="EY7" s="257"/>
      <c r="EZ7" s="257"/>
      <c r="FA7" s="257"/>
    </row>
    <row r="8" spans="1:157" ht="91.5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8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 t="s">
        <v>171</v>
      </c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 t="s">
        <v>161</v>
      </c>
      <c r="CS8" s="257" t="s">
        <v>183</v>
      </c>
      <c r="CT8" s="257" t="s">
        <v>51</v>
      </c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8" t="s">
        <v>56</v>
      </c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7" t="s">
        <v>52</v>
      </c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7"/>
      <c r="ER8" s="257"/>
      <c r="ES8" s="257"/>
      <c r="ET8" s="257"/>
      <c r="EU8" s="257"/>
      <c r="EV8" s="257"/>
      <c r="EW8" s="257"/>
      <c r="EX8" s="257"/>
      <c r="EY8" s="257"/>
      <c r="EZ8" s="257"/>
      <c r="FA8" s="257"/>
    </row>
    <row r="9" spans="1:157" ht="110.2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8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7" t="s">
        <v>53</v>
      </c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9" t="s">
        <v>54</v>
      </c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1"/>
    </row>
    <row r="10" spans="1:157" s="2" customFormat="1" ht="15.75" customHeight="1">
      <c r="A10" s="251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3"/>
      <c r="AR10" s="95">
        <v>2</v>
      </c>
      <c r="AS10" s="251">
        <v>3</v>
      </c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3"/>
      <c r="BJ10" s="96">
        <v>4</v>
      </c>
      <c r="BK10" s="251">
        <v>5</v>
      </c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3"/>
      <c r="CC10" s="251">
        <v>6</v>
      </c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3"/>
      <c r="CR10" s="94">
        <v>7</v>
      </c>
      <c r="CS10" s="96">
        <v>8</v>
      </c>
      <c r="CT10" s="251">
        <v>9</v>
      </c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3"/>
      <c r="DI10" s="248">
        <v>10</v>
      </c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50"/>
      <c r="DX10" s="248">
        <v>11</v>
      </c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/>
      <c r="EL10" s="250"/>
      <c r="EM10" s="248">
        <v>12</v>
      </c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49"/>
      <c r="EZ10" s="249"/>
      <c r="FA10" s="250"/>
    </row>
    <row r="11" spans="1:157" s="4" customFormat="1" ht="18.75">
      <c r="A11" s="254" t="s">
        <v>14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6"/>
      <c r="AR11" s="60">
        <v>100</v>
      </c>
      <c r="AS11" s="180" t="s">
        <v>55</v>
      </c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2"/>
      <c r="BJ11" s="78" t="s">
        <v>55</v>
      </c>
      <c r="BK11" s="196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8"/>
      <c r="CC11" s="196">
        <f>CC14</f>
        <v>0</v>
      </c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8"/>
      <c r="CR11" s="74">
        <f>CR14</f>
        <v>7652895</v>
      </c>
      <c r="CS11" s="75">
        <f>CS12</f>
        <v>0</v>
      </c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8"/>
      <c r="DI11" s="180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2"/>
      <c r="DX11" s="196">
        <f>DX12</f>
        <v>10220000</v>
      </c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8"/>
      <c r="EM11" s="196">
        <f>EM14</f>
        <v>0</v>
      </c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8"/>
    </row>
    <row r="12" spans="1:157" s="4" customFormat="1" ht="15.75" customHeight="1">
      <c r="A12" s="245" t="s">
        <v>6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7"/>
      <c r="AR12" s="63"/>
      <c r="AS12" s="180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2"/>
      <c r="BJ12" s="78"/>
      <c r="BK12" s="180">
        <f>CC12+CR12+CS12+DX12</f>
        <v>17872895</v>
      </c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  <c r="CC12" s="196">
        <f>CC14</f>
        <v>0</v>
      </c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8"/>
      <c r="CR12" s="74">
        <f>CR14</f>
        <v>7652895</v>
      </c>
      <c r="CS12" s="75">
        <f>CS16</f>
        <v>0</v>
      </c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2"/>
      <c r="DI12" s="180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2"/>
      <c r="DX12" s="196">
        <f>DX13+DX14+DX17</f>
        <v>10220000</v>
      </c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8"/>
      <c r="EM12" s="196">
        <f>EM14</f>
        <v>0</v>
      </c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8"/>
    </row>
    <row r="13" spans="1:157" s="4" customFormat="1" ht="51.75" customHeight="1">
      <c r="A13" s="206" t="s">
        <v>172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8"/>
      <c r="AR13" s="60">
        <v>110</v>
      </c>
      <c r="AS13" s="242" t="s">
        <v>178</v>
      </c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4"/>
      <c r="BJ13" s="78"/>
      <c r="BK13" s="180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2"/>
      <c r="CC13" s="180" t="s">
        <v>55</v>
      </c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2"/>
      <c r="CR13" s="77" t="s">
        <v>55</v>
      </c>
      <c r="CS13" s="78" t="s">
        <v>55</v>
      </c>
      <c r="CT13" s="181" t="s">
        <v>55</v>
      </c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2"/>
      <c r="DI13" s="180" t="s">
        <v>55</v>
      </c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2"/>
      <c r="DX13" s="180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2"/>
      <c r="EM13" s="174" t="s">
        <v>55</v>
      </c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</row>
    <row r="14" spans="1:157" s="4" customFormat="1" ht="18.75">
      <c r="A14" s="239" t="s">
        <v>57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1"/>
      <c r="AR14" s="60">
        <v>120</v>
      </c>
      <c r="AS14" s="242" t="s">
        <v>179</v>
      </c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4"/>
      <c r="BJ14" s="78"/>
      <c r="BK14" s="180">
        <f>CC14+CR14+DX14</f>
        <v>16652895</v>
      </c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2"/>
      <c r="CC14" s="180">
        <v>0</v>
      </c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2"/>
      <c r="CR14" s="77">
        <v>7652895</v>
      </c>
      <c r="CS14" s="78" t="s">
        <v>55</v>
      </c>
      <c r="CT14" s="180" t="s">
        <v>55</v>
      </c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2"/>
      <c r="DI14" s="180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2"/>
      <c r="DX14" s="180">
        <v>9000000</v>
      </c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2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</row>
    <row r="15" spans="1:157" s="4" customFormat="1" ht="34.5" customHeight="1">
      <c r="A15" s="239" t="s">
        <v>58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1"/>
      <c r="AR15" s="60">
        <v>130</v>
      </c>
      <c r="AS15" s="242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4"/>
      <c r="BJ15" s="78"/>
      <c r="BK15" s="180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2"/>
      <c r="CC15" s="180" t="s">
        <v>55</v>
      </c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2"/>
      <c r="CR15" s="77" t="s">
        <v>55</v>
      </c>
      <c r="CS15" s="78" t="s">
        <v>55</v>
      </c>
      <c r="CT15" s="180" t="s">
        <v>55</v>
      </c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2"/>
      <c r="DI15" s="180" t="s">
        <v>55</v>
      </c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2"/>
      <c r="DX15" s="180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2"/>
      <c r="EM15" s="174" t="s">
        <v>55</v>
      </c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</row>
    <row r="16" spans="1:157" s="4" customFormat="1" ht="18.75">
      <c r="A16" s="175" t="s">
        <v>59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50"/>
      <c r="AR16" s="60">
        <v>150</v>
      </c>
      <c r="AS16" s="242" t="s">
        <v>180</v>
      </c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4"/>
      <c r="BJ16" s="78"/>
      <c r="BK16" s="180">
        <f>CS16</f>
        <v>0</v>
      </c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2"/>
      <c r="CC16" s="180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2"/>
      <c r="CR16" s="77" t="s">
        <v>55</v>
      </c>
      <c r="CS16" s="78"/>
      <c r="CT16" s="180" t="s">
        <v>55</v>
      </c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2"/>
      <c r="DI16" s="180" t="s">
        <v>55</v>
      </c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2"/>
      <c r="DX16" s="180" t="s">
        <v>55</v>
      </c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2"/>
      <c r="EM16" s="180" t="s">
        <v>55</v>
      </c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2"/>
    </row>
    <row r="17" spans="1:157" s="4" customFormat="1" ht="18.75">
      <c r="A17" s="239" t="s">
        <v>60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1"/>
      <c r="AR17" s="60">
        <v>160</v>
      </c>
      <c r="AS17" s="242" t="s">
        <v>180</v>
      </c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4"/>
      <c r="BJ17" s="78"/>
      <c r="BK17" s="180">
        <f>DX17</f>
        <v>1220000</v>
      </c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2"/>
      <c r="CC17" s="180" t="s">
        <v>55</v>
      </c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2"/>
      <c r="CR17" s="77" t="s">
        <v>55</v>
      </c>
      <c r="CS17" s="78" t="s">
        <v>55</v>
      </c>
      <c r="CT17" s="180" t="s">
        <v>55</v>
      </c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2"/>
      <c r="DI17" s="180" t="s">
        <v>55</v>
      </c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2"/>
      <c r="DX17" s="180">
        <v>1220000</v>
      </c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2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</row>
    <row r="18" spans="1:157" s="4" customFormat="1" ht="18.75">
      <c r="A18" s="239" t="s">
        <v>61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1"/>
      <c r="AR18" s="60">
        <v>180</v>
      </c>
      <c r="AS18" s="209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1"/>
      <c r="BJ18" s="81"/>
      <c r="BK18" s="180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2"/>
      <c r="CC18" s="180" t="s">
        <v>55</v>
      </c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2"/>
      <c r="CR18" s="77" t="s">
        <v>55</v>
      </c>
      <c r="CS18" s="78" t="s">
        <v>55</v>
      </c>
      <c r="CT18" s="180" t="s">
        <v>55</v>
      </c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2"/>
      <c r="DI18" s="180" t="s">
        <v>55</v>
      </c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2"/>
      <c r="DX18" s="180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2"/>
      <c r="EM18" s="174" t="s">
        <v>55</v>
      </c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</row>
    <row r="19" spans="1:157" s="4" customFormat="1" ht="18.75">
      <c r="A19" s="239" t="s">
        <v>62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1"/>
      <c r="AR19" s="60"/>
      <c r="AS19" s="209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1"/>
      <c r="BJ19" s="81"/>
      <c r="BK19" s="180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2"/>
      <c r="CC19" s="180" t="s">
        <v>55</v>
      </c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2"/>
      <c r="CR19" s="77" t="s">
        <v>55</v>
      </c>
      <c r="CS19" s="78" t="s">
        <v>55</v>
      </c>
      <c r="CT19" s="180" t="s">
        <v>55</v>
      </c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2"/>
      <c r="DI19" s="180" t="s">
        <v>55</v>
      </c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2"/>
      <c r="DX19" s="180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2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</row>
    <row r="20" spans="1:157" s="4" customFormat="1" ht="18.75">
      <c r="A20" s="239" t="s">
        <v>63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1"/>
      <c r="AR20" s="60"/>
      <c r="AS20" s="209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1"/>
      <c r="BJ20" s="81"/>
      <c r="BK20" s="180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2"/>
      <c r="CC20" s="180" t="s">
        <v>55</v>
      </c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2"/>
      <c r="CR20" s="77" t="s">
        <v>55</v>
      </c>
      <c r="CS20" s="78" t="s">
        <v>55</v>
      </c>
      <c r="CT20" s="180" t="s">
        <v>55</v>
      </c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2"/>
      <c r="DI20" s="180" t="s">
        <v>55</v>
      </c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2"/>
      <c r="DX20" s="180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2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</row>
    <row r="21" spans="1:157" s="27" customFormat="1" ht="18.75">
      <c r="A21" s="212" t="s">
        <v>64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4"/>
      <c r="AR21" s="90">
        <v>200</v>
      </c>
      <c r="AS21" s="215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7"/>
      <c r="BJ21" s="91"/>
      <c r="BK21" s="177">
        <f>BK22+BK34+BK47+BK50+BK72</f>
        <v>17872895</v>
      </c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9"/>
      <c r="CC21" s="177">
        <f>CC22+CC34+CC47+CC50+CC74+CC75+CC73</f>
        <v>0</v>
      </c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9"/>
      <c r="CR21" s="88">
        <f>CR22+CR34+CR47+CR50+CR75+CR72</f>
        <v>7652895</v>
      </c>
      <c r="CS21" s="88">
        <f>CS22+CS34+CS47+CS50+CS74+CS75</f>
        <v>0</v>
      </c>
      <c r="CT21" s="178">
        <f>CT22+CT34+CT47+CT50</f>
        <v>0</v>
      </c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9"/>
      <c r="DI21" s="177">
        <f>DI22+DI34+DI47+DI50</f>
        <v>0</v>
      </c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9"/>
      <c r="DX21" s="177">
        <f>DX22+DX34+DX50+DX73+DV74</f>
        <v>10220000</v>
      </c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9"/>
      <c r="EM21" s="221">
        <v>0</v>
      </c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</row>
    <row r="22" spans="1:157" s="4" customFormat="1" ht="18.75">
      <c r="A22" s="175" t="s">
        <v>72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50"/>
      <c r="AR22" s="60">
        <v>210</v>
      </c>
      <c r="AS22" s="209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1"/>
      <c r="BJ22" s="117">
        <v>210</v>
      </c>
      <c r="BK22" s="177">
        <f aca="true" t="shared" si="0" ref="BK22:BK34">CC22+CR22+CS22+CT22+DI22+DX22</f>
        <v>8177779</v>
      </c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9"/>
      <c r="CC22" s="177">
        <f>CC23+CC26</f>
        <v>0</v>
      </c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9"/>
      <c r="CR22" s="86">
        <f>CR23+CR26</f>
        <v>1977779</v>
      </c>
      <c r="CS22" s="88">
        <f>CS23+CS26</f>
        <v>0</v>
      </c>
      <c r="CT22" s="178">
        <f>CT23+CT26</f>
        <v>0</v>
      </c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9"/>
      <c r="DI22" s="177">
        <f>DI23+DI26</f>
        <v>0</v>
      </c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9"/>
      <c r="DX22" s="177">
        <f>DX23+DX26</f>
        <v>6200000</v>
      </c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9"/>
      <c r="EM22" s="221">
        <f>EM23+EM26</f>
        <v>0</v>
      </c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</row>
    <row r="23" spans="1:157" s="4" customFormat="1" ht="33" customHeight="1">
      <c r="A23" s="206" t="s">
        <v>65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8"/>
      <c r="AR23" s="60">
        <v>211</v>
      </c>
      <c r="AS23" s="209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1"/>
      <c r="BJ23" s="117" t="s">
        <v>182</v>
      </c>
      <c r="BK23" s="177">
        <f t="shared" si="0"/>
        <v>8177779</v>
      </c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9"/>
      <c r="CC23" s="177">
        <f>SUM(CC24:CQ25)</f>
        <v>0</v>
      </c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9"/>
      <c r="CR23" s="88">
        <f>SUM(CR24:CR25)</f>
        <v>1977779</v>
      </c>
      <c r="CS23" s="87">
        <f>SUM(CS24:CS25)</f>
        <v>0</v>
      </c>
      <c r="CT23" s="178">
        <f>SUM(CT24:DH25)</f>
        <v>0</v>
      </c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9"/>
      <c r="DI23" s="177">
        <f>SUM(DI24:DW25)</f>
        <v>0</v>
      </c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9"/>
      <c r="DX23" s="177">
        <f>SUM(DX24:EL25)</f>
        <v>6200000</v>
      </c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9"/>
      <c r="EM23" s="221">
        <f>SUM(EM24:FA25)</f>
        <v>0</v>
      </c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</row>
    <row r="24" spans="1:157" s="4" customFormat="1" ht="18.75" customHeight="1">
      <c r="A24" s="175" t="s">
        <v>15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50"/>
      <c r="AR24" s="63"/>
      <c r="AS24" s="192">
        <v>111</v>
      </c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4"/>
      <c r="BJ24" s="81" t="s">
        <v>185</v>
      </c>
      <c r="BK24" s="177">
        <f t="shared" si="0"/>
        <v>6319579</v>
      </c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9"/>
      <c r="CC24" s="180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2"/>
      <c r="CR24" s="77">
        <v>1519579</v>
      </c>
      <c r="CS24" s="78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2"/>
      <c r="DI24" s="180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2"/>
      <c r="DX24" s="180">
        <v>4800000</v>
      </c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2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</row>
    <row r="25" spans="1:157" s="4" customFormat="1" ht="18.75">
      <c r="A25" s="175" t="s">
        <v>135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50"/>
      <c r="AR25" s="63"/>
      <c r="AS25" s="192">
        <v>119</v>
      </c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4"/>
      <c r="BJ25" s="81" t="s">
        <v>186</v>
      </c>
      <c r="BK25" s="177">
        <f t="shared" si="0"/>
        <v>1858200</v>
      </c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9"/>
      <c r="CC25" s="180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2"/>
      <c r="CR25" s="77">
        <v>458200</v>
      </c>
      <c r="CS25" s="78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2"/>
      <c r="DI25" s="180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2"/>
      <c r="DX25" s="180">
        <v>1400000</v>
      </c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2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</row>
    <row r="26" spans="1:157" s="4" customFormat="1" ht="24.75" customHeight="1">
      <c r="A26" s="206" t="s">
        <v>16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8"/>
      <c r="AR26" s="64"/>
      <c r="AS26" s="233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5"/>
      <c r="BJ26" s="92"/>
      <c r="BK26" s="236">
        <f t="shared" si="0"/>
        <v>0</v>
      </c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8"/>
      <c r="CC26" s="228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30"/>
      <c r="CR26" s="83"/>
      <c r="CS26" s="84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30"/>
      <c r="DI26" s="228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30"/>
      <c r="DX26" s="228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30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</row>
    <row r="27" spans="1:157" s="4" customFormat="1" ht="18.75" customHeight="1" hidden="1">
      <c r="A27" s="232" t="s">
        <v>66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57">
        <v>220</v>
      </c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81"/>
      <c r="BK27" s="177">
        <f t="shared" si="0"/>
        <v>0</v>
      </c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9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78"/>
      <c r="CS27" s="78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</row>
    <row r="28" spans="1:157" s="4" customFormat="1" ht="18.75" customHeight="1" hidden="1">
      <c r="A28" s="223" t="s">
        <v>67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5"/>
      <c r="AR28" s="65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82"/>
      <c r="BK28" s="177">
        <f t="shared" si="0"/>
        <v>0</v>
      </c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9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80"/>
      <c r="CS28" s="79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</row>
    <row r="29" spans="1:157" s="4" customFormat="1" ht="18.75" customHeight="1" hidden="1">
      <c r="A29" s="206" t="s">
        <v>27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8"/>
      <c r="AR29" s="63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81"/>
      <c r="BK29" s="177">
        <f t="shared" si="0"/>
        <v>0</v>
      </c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9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77"/>
      <c r="CS29" s="78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</row>
    <row r="30" spans="1:157" s="4" customFormat="1" ht="18.75" customHeight="1" hidden="1">
      <c r="A30" s="206" t="s">
        <v>68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8"/>
      <c r="AR30" s="63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81"/>
      <c r="BK30" s="177">
        <f t="shared" si="0"/>
        <v>0</v>
      </c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9"/>
      <c r="CC30" s="180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2"/>
      <c r="CR30" s="77"/>
      <c r="CS30" s="78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80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</row>
    <row r="31" spans="1:157" s="4" customFormat="1" ht="36.75" customHeight="1" hidden="1">
      <c r="A31" s="206" t="s">
        <v>69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8"/>
      <c r="AR31" s="63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81"/>
      <c r="BK31" s="177">
        <f t="shared" si="0"/>
        <v>0</v>
      </c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9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77"/>
      <c r="CS31" s="78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80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</row>
    <row r="32" spans="1:157" s="4" customFormat="1" ht="18.75" customHeight="1" hidden="1">
      <c r="A32" s="206" t="s">
        <v>28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8"/>
      <c r="AR32" s="63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81"/>
      <c r="BK32" s="177">
        <f t="shared" si="0"/>
        <v>0</v>
      </c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9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77"/>
      <c r="CS32" s="78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80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2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</row>
    <row r="33" spans="1:157" s="4" customFormat="1" ht="18.75" customHeight="1" hidden="1">
      <c r="A33" s="206" t="s">
        <v>28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8"/>
      <c r="AR33" s="63"/>
      <c r="AS33" s="192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4"/>
      <c r="BJ33" s="81"/>
      <c r="BK33" s="177">
        <f t="shared" si="0"/>
        <v>0</v>
      </c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9"/>
      <c r="CC33" s="180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2"/>
      <c r="CR33" s="77"/>
      <c r="CS33" s="78"/>
      <c r="CT33" s="180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2"/>
      <c r="DI33" s="180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2"/>
      <c r="DX33" s="180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2"/>
      <c r="EM33" s="180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2"/>
    </row>
    <row r="34" spans="1:157" s="4" customFormat="1" ht="33.75" customHeight="1">
      <c r="A34" s="206" t="s">
        <v>70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8"/>
      <c r="AR34" s="60">
        <v>230</v>
      </c>
      <c r="AS34" s="192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4"/>
      <c r="BJ34" s="117">
        <v>290</v>
      </c>
      <c r="BK34" s="177">
        <f t="shared" si="0"/>
        <v>1574958</v>
      </c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9"/>
      <c r="CC34" s="177">
        <f>SUM(CC36:CQ42)</f>
        <v>0</v>
      </c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9"/>
      <c r="CR34" s="88">
        <f>SUM(CR36:CR42)</f>
        <v>1365958</v>
      </c>
      <c r="CS34" s="87">
        <f>SUM(CS36:CS42)</f>
        <v>0</v>
      </c>
      <c r="CT34" s="178">
        <f>SUM(CT36:DF42)</f>
        <v>0</v>
      </c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9"/>
      <c r="DI34" s="177">
        <f>SUM(DI36:DV42)</f>
        <v>0</v>
      </c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9"/>
      <c r="DX34" s="177">
        <f>SUM(DX36:EL42)</f>
        <v>209000</v>
      </c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9"/>
      <c r="EM34" s="221">
        <f>SUM(EM36:FA42)</f>
        <v>0</v>
      </c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</row>
    <row r="35" spans="1:157" s="4" customFormat="1" ht="15" customHeight="1">
      <c r="A35" s="206" t="s">
        <v>71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8"/>
      <c r="AR35" s="63"/>
      <c r="AS35" s="192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4"/>
      <c r="BJ35" s="81"/>
      <c r="BK35" s="184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6"/>
      <c r="CC35" s="180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2"/>
      <c r="CR35" s="77"/>
      <c r="CS35" s="78"/>
      <c r="CT35" s="180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2"/>
      <c r="DI35" s="180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2"/>
      <c r="DX35" s="180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  <c r="EL35" s="182"/>
      <c r="EM35" s="180"/>
      <c r="EN35" s="181"/>
      <c r="EO35" s="181"/>
      <c r="EP35" s="181"/>
      <c r="EQ35" s="181"/>
      <c r="ER35" s="181"/>
      <c r="ES35" s="181"/>
      <c r="ET35" s="181"/>
      <c r="EU35" s="181"/>
      <c r="EV35" s="181"/>
      <c r="EW35" s="181"/>
      <c r="EX35" s="181"/>
      <c r="EY35" s="181"/>
      <c r="EZ35" s="181"/>
      <c r="FA35" s="182"/>
    </row>
    <row r="36" spans="1:157" s="4" customFormat="1" ht="29.25" customHeight="1">
      <c r="A36" s="218" t="s">
        <v>73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20"/>
      <c r="AR36" s="63"/>
      <c r="AS36" s="192">
        <v>853</v>
      </c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4"/>
      <c r="BJ36" s="81" t="s">
        <v>213</v>
      </c>
      <c r="BK36" s="177">
        <f aca="true" t="shared" si="1" ref="BK36:BK47">CC36+CR36+CS36+CT36+DI36+DX36</f>
        <v>115000</v>
      </c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9"/>
      <c r="CC36" s="180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2"/>
      <c r="CR36" s="77"/>
      <c r="CS36" s="78"/>
      <c r="CT36" s="180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2"/>
      <c r="DI36" s="180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2"/>
      <c r="DX36" s="180">
        <v>115000</v>
      </c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2"/>
      <c r="EM36" s="180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2"/>
    </row>
    <row r="37" spans="1:157" s="4" customFormat="1" ht="18.75">
      <c r="A37" s="206" t="s">
        <v>75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8"/>
      <c r="AR37" s="63"/>
      <c r="AS37" s="192">
        <v>831</v>
      </c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4"/>
      <c r="BJ37" s="81" t="s">
        <v>209</v>
      </c>
      <c r="BK37" s="177">
        <f t="shared" si="1"/>
        <v>0</v>
      </c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9"/>
      <c r="CC37" s="180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2"/>
      <c r="CR37" s="78"/>
      <c r="CS37" s="77"/>
      <c r="CT37" s="180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2"/>
      <c r="DI37" s="180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2"/>
      <c r="DX37" s="180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2"/>
      <c r="EM37" s="180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2"/>
    </row>
    <row r="38" spans="1:157" s="4" customFormat="1" ht="18.75">
      <c r="A38" s="206" t="s">
        <v>181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8"/>
      <c r="AR38" s="63"/>
      <c r="AS38" s="192">
        <v>244</v>
      </c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4"/>
      <c r="BJ38" s="81" t="s">
        <v>212</v>
      </c>
      <c r="BK38" s="177">
        <f t="shared" si="1"/>
        <v>0</v>
      </c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9"/>
      <c r="CC38" s="180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2"/>
      <c r="CR38" s="78"/>
      <c r="CS38" s="77"/>
      <c r="CT38" s="180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2"/>
      <c r="DI38" s="180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2"/>
      <c r="DX38" s="180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2"/>
      <c r="EM38" s="180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2"/>
    </row>
    <row r="39" spans="1:157" s="4" customFormat="1" ht="18.75">
      <c r="A39" s="206" t="s">
        <v>214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8"/>
      <c r="AR39" s="63"/>
      <c r="AS39" s="192">
        <v>853</v>
      </c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4"/>
      <c r="BJ39" s="81" t="s">
        <v>209</v>
      </c>
      <c r="BK39" s="177">
        <f t="shared" si="1"/>
        <v>0</v>
      </c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9"/>
      <c r="CC39" s="180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2"/>
      <c r="CR39" s="78"/>
      <c r="CS39" s="77"/>
      <c r="CT39" s="180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2"/>
      <c r="DI39" s="180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2"/>
      <c r="DX39" s="180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2"/>
      <c r="EM39" s="180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2"/>
    </row>
    <row r="40" spans="1:157" s="4" customFormat="1" ht="33" customHeight="1">
      <c r="A40" s="206" t="s">
        <v>74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8"/>
      <c r="AR40" s="63"/>
      <c r="AS40" s="192">
        <v>851</v>
      </c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4"/>
      <c r="BJ40" s="81" t="s">
        <v>184</v>
      </c>
      <c r="BK40" s="177">
        <f t="shared" si="1"/>
        <v>1449458</v>
      </c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9"/>
      <c r="CC40" s="180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2"/>
      <c r="CR40" s="78">
        <v>1359458</v>
      </c>
      <c r="CS40" s="77"/>
      <c r="CT40" s="180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2"/>
      <c r="DI40" s="180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2"/>
      <c r="DX40" s="180">
        <v>90000</v>
      </c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2"/>
      <c r="EM40" s="180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2"/>
    </row>
    <row r="41" spans="1:157" s="4" customFormat="1" ht="18.75">
      <c r="A41" s="206" t="s">
        <v>210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8"/>
      <c r="AR41" s="63"/>
      <c r="AS41" s="192">
        <v>852</v>
      </c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4"/>
      <c r="BJ41" s="81" t="s">
        <v>184</v>
      </c>
      <c r="BK41" s="177">
        <f t="shared" si="1"/>
        <v>6500</v>
      </c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9"/>
      <c r="CC41" s="180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2"/>
      <c r="CR41" s="78">
        <v>2500</v>
      </c>
      <c r="CS41" s="77"/>
      <c r="CT41" s="180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2"/>
      <c r="DI41" s="180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2"/>
      <c r="DX41" s="180">
        <v>4000</v>
      </c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2"/>
      <c r="EM41" s="180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2"/>
    </row>
    <row r="42" spans="1:157" s="4" customFormat="1" ht="18.75">
      <c r="A42" s="206" t="s">
        <v>211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8"/>
      <c r="AR42" s="63"/>
      <c r="AS42" s="192">
        <v>853</v>
      </c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4"/>
      <c r="BJ42" s="81" t="s">
        <v>184</v>
      </c>
      <c r="BK42" s="177">
        <f t="shared" si="1"/>
        <v>4000</v>
      </c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9"/>
      <c r="CC42" s="180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2"/>
      <c r="CR42" s="78">
        <v>4000</v>
      </c>
      <c r="CS42" s="77"/>
      <c r="CT42" s="180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2"/>
      <c r="DI42" s="180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2"/>
      <c r="DX42" s="180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2"/>
      <c r="EM42" s="180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2"/>
    </row>
    <row r="43" spans="1:157" s="4" customFormat="1" ht="39" customHeight="1" hidden="1">
      <c r="A43" s="175" t="s">
        <v>24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50"/>
      <c r="AR43" s="60">
        <v>240</v>
      </c>
      <c r="AS43" s="192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4"/>
      <c r="BJ43" s="81"/>
      <c r="BK43" s="177">
        <f t="shared" si="1"/>
        <v>0</v>
      </c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9"/>
      <c r="CC43" s="180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2"/>
      <c r="CR43" s="77"/>
      <c r="CS43" s="78"/>
      <c r="CT43" s="180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2"/>
      <c r="DI43" s="180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2"/>
      <c r="DX43" s="180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2"/>
      <c r="EM43" s="76"/>
      <c r="EN43" s="181"/>
      <c r="EO43" s="181"/>
      <c r="EP43" s="181"/>
      <c r="EQ43" s="181"/>
      <c r="ER43" s="181"/>
      <c r="ES43" s="181"/>
      <c r="ET43" s="181"/>
      <c r="EU43" s="181"/>
      <c r="EV43" s="181"/>
      <c r="EW43" s="181"/>
      <c r="EX43" s="181"/>
      <c r="EY43" s="181"/>
      <c r="EZ43" s="181"/>
      <c r="FA43" s="182"/>
    </row>
    <row r="44" spans="1:157" s="4" customFormat="1" ht="18.75" customHeight="1" hidden="1">
      <c r="A44" s="206" t="s">
        <v>71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8"/>
      <c r="AR44" s="63"/>
      <c r="AS44" s="192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4"/>
      <c r="BJ44" s="81"/>
      <c r="BK44" s="177">
        <f t="shared" si="1"/>
        <v>0</v>
      </c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9"/>
      <c r="CC44" s="180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2"/>
      <c r="CR44" s="77"/>
      <c r="CS44" s="78"/>
      <c r="CT44" s="180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2"/>
      <c r="DI44" s="180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2"/>
      <c r="DX44" s="180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2"/>
      <c r="EM44" s="76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2"/>
    </row>
    <row r="45" spans="1:157" s="4" customFormat="1" ht="39" customHeight="1" hidden="1">
      <c r="A45" s="175" t="s">
        <v>29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50"/>
      <c r="AR45" s="63"/>
      <c r="AS45" s="192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4"/>
      <c r="BJ45" s="81"/>
      <c r="BK45" s="177">
        <f t="shared" si="1"/>
        <v>0</v>
      </c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9"/>
      <c r="CC45" s="180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2"/>
      <c r="CR45" s="77"/>
      <c r="CS45" s="78"/>
      <c r="CT45" s="180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2"/>
      <c r="DI45" s="180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2"/>
      <c r="DX45" s="180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2"/>
      <c r="EM45" s="76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2"/>
    </row>
    <row r="46" spans="1:157" s="4" customFormat="1" ht="57" customHeight="1" hidden="1">
      <c r="A46" s="175" t="s">
        <v>76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50"/>
      <c r="AR46" s="63"/>
      <c r="AS46" s="192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4"/>
      <c r="BJ46" s="81"/>
      <c r="BK46" s="177">
        <f t="shared" si="1"/>
        <v>0</v>
      </c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9"/>
      <c r="CC46" s="180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2"/>
      <c r="CR46" s="77"/>
      <c r="CS46" s="78"/>
      <c r="CT46" s="180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2"/>
      <c r="DI46" s="180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2"/>
      <c r="DX46" s="180"/>
      <c r="DY46" s="181"/>
      <c r="DZ46" s="181"/>
      <c r="EA46" s="181"/>
      <c r="EB46" s="181"/>
      <c r="EC46" s="181"/>
      <c r="ED46" s="181"/>
      <c r="EE46" s="181"/>
      <c r="EF46" s="181"/>
      <c r="EG46" s="181"/>
      <c r="EH46" s="181"/>
      <c r="EI46" s="181"/>
      <c r="EJ46" s="181"/>
      <c r="EK46" s="181"/>
      <c r="EL46" s="182"/>
      <c r="EM46" s="76"/>
      <c r="EN46" s="181"/>
      <c r="EO46" s="181"/>
      <c r="EP46" s="181"/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2"/>
    </row>
    <row r="47" spans="1:157" s="4" customFormat="1" ht="36" customHeight="1">
      <c r="A47" s="206" t="s">
        <v>77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8"/>
      <c r="AR47" s="60">
        <v>250</v>
      </c>
      <c r="AS47" s="192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4"/>
      <c r="BJ47" s="81"/>
      <c r="BK47" s="177">
        <f t="shared" si="1"/>
        <v>0</v>
      </c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9"/>
      <c r="CC47" s="177">
        <f>CC49</f>
        <v>0</v>
      </c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9"/>
      <c r="CR47" s="86">
        <f>CR49</f>
        <v>0</v>
      </c>
      <c r="CS47" s="88">
        <f>CS49</f>
        <v>0</v>
      </c>
      <c r="CT47" s="177">
        <f>CT49</f>
        <v>0</v>
      </c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9"/>
      <c r="DI47" s="177">
        <f>DI49</f>
        <v>0</v>
      </c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9"/>
      <c r="DX47" s="177">
        <f>DX49</f>
        <v>0</v>
      </c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9"/>
      <c r="EM47" s="177">
        <f>EM49</f>
        <v>0</v>
      </c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9"/>
    </row>
    <row r="48" spans="1:157" s="4" customFormat="1" ht="14.25" customHeight="1">
      <c r="A48" s="218" t="s">
        <v>71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20"/>
      <c r="AR48" s="63"/>
      <c r="AS48" s="192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4"/>
      <c r="BJ48" s="81"/>
      <c r="BK48" s="184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6"/>
      <c r="CC48" s="180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2"/>
      <c r="CR48" s="77"/>
      <c r="CS48" s="78"/>
      <c r="CT48" s="180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2"/>
      <c r="DI48" s="180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2"/>
      <c r="DX48" s="180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2"/>
      <c r="EM48" s="180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2"/>
    </row>
    <row r="49" spans="1:157" s="4" customFormat="1" ht="18.75">
      <c r="A49" s="206" t="s">
        <v>28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8"/>
      <c r="AR49" s="63"/>
      <c r="AS49" s="176">
        <v>244</v>
      </c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81" t="s">
        <v>184</v>
      </c>
      <c r="BK49" s="177">
        <f>CC49+CR49+CS49+CT49+DI49+DX49</f>
        <v>0</v>
      </c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9"/>
      <c r="CC49" s="180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2"/>
      <c r="CR49" s="77"/>
      <c r="CS49" s="78"/>
      <c r="CT49" s="180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2"/>
      <c r="DI49" s="180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2"/>
      <c r="DX49" s="180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2"/>
      <c r="EM49" s="180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2"/>
    </row>
    <row r="50" spans="1:157" s="4" customFormat="1" ht="37.5" customHeight="1">
      <c r="A50" s="212" t="s">
        <v>78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4"/>
      <c r="AR50" s="90">
        <v>260</v>
      </c>
      <c r="AS50" s="215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7"/>
      <c r="BJ50" s="91"/>
      <c r="BK50" s="177">
        <f>CC50+CR50+CS50+CT50+DI50+DX50</f>
        <v>8120158</v>
      </c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9"/>
      <c r="CC50" s="177">
        <f>CC52+CC53+CC54+CC55+CC56+CC61+CC62+CC65</f>
        <v>0</v>
      </c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9"/>
      <c r="CR50" s="86">
        <f>CR52+CR53+CR54+CR55+CR56+CR60+CR61+CR62+CR65</f>
        <v>4309158</v>
      </c>
      <c r="CS50" s="88">
        <f>CS52+CS53+CS54+CS55+CS56+CS61+CS62+CS65</f>
        <v>0</v>
      </c>
      <c r="CT50" s="177">
        <f>CT52+CT53+CT54+CT55+CT56+CT61+CT62+CT65</f>
        <v>0</v>
      </c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9"/>
      <c r="DI50" s="177">
        <f>DI52+DI53+DI54+DI55+DI56+DI61+DI62+DI65</f>
        <v>0</v>
      </c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9"/>
      <c r="DX50" s="177">
        <f>DX52+DX53+DX54+DX55+DX56+DX61+DX62+DX65+DX60</f>
        <v>3811000</v>
      </c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9"/>
      <c r="EM50" s="177">
        <f>EM52+EM53+EM54+EM55+EM56+EM61+EM62+EM65</f>
        <v>0</v>
      </c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9"/>
    </row>
    <row r="51" spans="1:157" s="4" customFormat="1" ht="15" customHeight="1">
      <c r="A51" s="206" t="s">
        <v>71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8"/>
      <c r="AR51" s="63"/>
      <c r="AS51" s="209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1"/>
      <c r="BJ51" s="81"/>
      <c r="BK51" s="184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6"/>
      <c r="CC51" s="180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2"/>
      <c r="CR51" s="77"/>
      <c r="CS51" s="78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2"/>
      <c r="DI51" s="180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2"/>
      <c r="DX51" s="180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2"/>
      <c r="EM51" s="203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5"/>
    </row>
    <row r="52" spans="1:157" s="4" customFormat="1" ht="18.75">
      <c r="A52" s="175" t="s">
        <v>17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50"/>
      <c r="AR52" s="63"/>
      <c r="AS52" s="192">
        <v>244</v>
      </c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4"/>
      <c r="BJ52" s="81" t="s">
        <v>187</v>
      </c>
      <c r="BK52" s="177">
        <f aca="true" t="shared" si="2" ref="BK52:BK75">CC52+CR52+CS52+CT52+DI52+DX52</f>
        <v>15000</v>
      </c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9"/>
      <c r="CC52" s="180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2"/>
      <c r="CR52" s="77"/>
      <c r="CS52" s="78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2"/>
      <c r="DI52" s="180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2"/>
      <c r="DX52" s="180">
        <v>15000</v>
      </c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2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</row>
    <row r="53" spans="1:157" s="4" customFormat="1" ht="18.75">
      <c r="A53" s="175" t="s">
        <v>18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50"/>
      <c r="AR53" s="63"/>
      <c r="AS53" s="192">
        <v>244</v>
      </c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4"/>
      <c r="BJ53" s="81" t="s">
        <v>188</v>
      </c>
      <c r="BK53" s="177">
        <f t="shared" si="2"/>
        <v>40000</v>
      </c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9"/>
      <c r="CC53" s="180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2"/>
      <c r="CR53" s="77"/>
      <c r="CS53" s="78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2"/>
      <c r="DI53" s="180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2"/>
      <c r="DX53" s="180">
        <v>40000</v>
      </c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2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</row>
    <row r="54" spans="1:157" s="4" customFormat="1" ht="18.75">
      <c r="A54" s="175" t="s">
        <v>19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50"/>
      <c r="AR54" s="63"/>
      <c r="AS54" s="192">
        <v>244</v>
      </c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4"/>
      <c r="BJ54" s="81" t="s">
        <v>189</v>
      </c>
      <c r="BK54" s="177">
        <f t="shared" si="2"/>
        <v>4390436</v>
      </c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9"/>
      <c r="CC54" s="180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2"/>
      <c r="CR54" s="77">
        <v>4040436</v>
      </c>
      <c r="CS54" s="78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2"/>
      <c r="DI54" s="180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2"/>
      <c r="DX54" s="180">
        <v>350000</v>
      </c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2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</row>
    <row r="55" spans="1:157" s="4" customFormat="1" ht="18.75">
      <c r="A55" s="175" t="s">
        <v>20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50"/>
      <c r="AR55" s="63"/>
      <c r="AS55" s="176">
        <v>244</v>
      </c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81" t="s">
        <v>190</v>
      </c>
      <c r="BK55" s="177">
        <f t="shared" si="2"/>
        <v>0</v>
      </c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9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78"/>
      <c r="CS55" s="78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</row>
    <row r="56" spans="1:157" s="4" customFormat="1" ht="18.75">
      <c r="A56" s="175" t="s">
        <v>79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50"/>
      <c r="AR56" s="63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17">
        <v>225</v>
      </c>
      <c r="BK56" s="177">
        <f t="shared" si="2"/>
        <v>1749160</v>
      </c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9"/>
      <c r="CC56" s="199">
        <f>SUM(CC58:CQ59)</f>
        <v>0</v>
      </c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89">
        <f>SUM(CR57:CR59)</f>
        <v>199160</v>
      </c>
      <c r="CS56" s="89">
        <f>SUM(CS57:CS59)</f>
        <v>0</v>
      </c>
      <c r="CT56" s="199">
        <f>SUM(CT57:DH59)</f>
        <v>0</v>
      </c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>
        <f>SUM(DI57:DW59)</f>
        <v>0</v>
      </c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200">
        <f>SUM(DX57:EL59)</f>
        <v>1550000</v>
      </c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2"/>
      <c r="EM56" s="200">
        <f>SUM(EM57:FA59)</f>
        <v>0</v>
      </c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2"/>
    </row>
    <row r="57" spans="1:157" s="4" customFormat="1" ht="18.75">
      <c r="A57" s="175" t="s">
        <v>79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50"/>
      <c r="AR57" s="63"/>
      <c r="AS57" s="176">
        <v>244</v>
      </c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81" t="s">
        <v>197</v>
      </c>
      <c r="BK57" s="177">
        <f t="shared" si="2"/>
        <v>1149160</v>
      </c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9"/>
      <c r="CC57" s="180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2"/>
      <c r="CR57" s="78">
        <v>199160</v>
      </c>
      <c r="CS57" s="78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80">
        <v>950000</v>
      </c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2"/>
      <c r="EM57" s="180"/>
      <c r="EN57" s="181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2"/>
    </row>
    <row r="58" spans="1:157" s="4" customFormat="1" ht="18.75">
      <c r="A58" s="175" t="s">
        <v>216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50"/>
      <c r="AR58" s="63"/>
      <c r="AS58" s="176">
        <v>243</v>
      </c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81" t="s">
        <v>198</v>
      </c>
      <c r="BK58" s="177">
        <f t="shared" si="2"/>
        <v>0</v>
      </c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9"/>
      <c r="CC58" s="180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2"/>
      <c r="CR58" s="78"/>
      <c r="CS58" s="78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80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2"/>
      <c r="EM58" s="180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2"/>
    </row>
    <row r="59" spans="1:157" s="4" customFormat="1" ht="18.75">
      <c r="A59" s="175" t="s">
        <v>215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50"/>
      <c r="AR59" s="63"/>
      <c r="AS59" s="176">
        <v>244</v>
      </c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81" t="s">
        <v>196</v>
      </c>
      <c r="BK59" s="177">
        <f t="shared" si="2"/>
        <v>600000</v>
      </c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9"/>
      <c r="CC59" s="180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2"/>
      <c r="CR59" s="78"/>
      <c r="CS59" s="78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80">
        <v>600000</v>
      </c>
      <c r="DY59" s="181"/>
      <c r="DZ59" s="181"/>
      <c r="EA59" s="181"/>
      <c r="EB59" s="181"/>
      <c r="EC59" s="181"/>
      <c r="ED59" s="181"/>
      <c r="EE59" s="181"/>
      <c r="EF59" s="181"/>
      <c r="EG59" s="181"/>
      <c r="EH59" s="181"/>
      <c r="EI59" s="181"/>
      <c r="EJ59" s="181"/>
      <c r="EK59" s="181"/>
      <c r="EL59" s="182"/>
      <c r="EM59" s="180"/>
      <c r="EN59" s="181"/>
      <c r="EO59" s="181"/>
      <c r="EP59" s="181"/>
      <c r="EQ59" s="181"/>
      <c r="ER59" s="181"/>
      <c r="ES59" s="181"/>
      <c r="ET59" s="181"/>
      <c r="EU59" s="181"/>
      <c r="EV59" s="181"/>
      <c r="EW59" s="181"/>
      <c r="EX59" s="181"/>
      <c r="EY59" s="181"/>
      <c r="EZ59" s="181"/>
      <c r="FA59" s="182"/>
    </row>
    <row r="60" spans="1:157" s="4" customFormat="1" ht="18.75">
      <c r="A60" s="175" t="s">
        <v>21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50"/>
      <c r="AR60" s="63"/>
      <c r="AS60" s="176">
        <v>244</v>
      </c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81" t="s">
        <v>191</v>
      </c>
      <c r="BK60" s="177">
        <f t="shared" si="2"/>
        <v>1029562</v>
      </c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9"/>
      <c r="CC60" s="180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2"/>
      <c r="CR60" s="78">
        <v>69562</v>
      </c>
      <c r="CS60" s="78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>
        <v>960000</v>
      </c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</row>
    <row r="61" spans="1:157" s="4" customFormat="1" ht="18.75">
      <c r="A61" s="175" t="s">
        <v>21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50"/>
      <c r="AR61" s="63"/>
      <c r="AS61" s="176">
        <v>244</v>
      </c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81" t="s">
        <v>217</v>
      </c>
      <c r="BK61" s="177">
        <f t="shared" si="2"/>
        <v>8000</v>
      </c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9"/>
      <c r="CC61" s="180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2"/>
      <c r="CR61" s="78">
        <v>0</v>
      </c>
      <c r="CS61" s="78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>
        <v>8000</v>
      </c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</row>
    <row r="62" spans="1:157" s="4" customFormat="1" ht="18.75">
      <c r="A62" s="175" t="s">
        <v>22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50"/>
      <c r="AR62" s="6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17">
        <v>310</v>
      </c>
      <c r="BK62" s="177">
        <f t="shared" si="2"/>
        <v>630000</v>
      </c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9"/>
      <c r="CC62" s="199">
        <f>SUM(CC63:CQ64)</f>
        <v>0</v>
      </c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89">
        <f>SUM(CR63:CR64)</f>
        <v>0</v>
      </c>
      <c r="CS62" s="89">
        <f>SUM(CS63:CS64)</f>
        <v>0</v>
      </c>
      <c r="CT62" s="199">
        <f>SUM(CT63:DF64)</f>
        <v>0</v>
      </c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>
        <f>SUM(DI63:DW64)</f>
        <v>0</v>
      </c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200">
        <f>SUM(DX63:EL64)</f>
        <v>630000</v>
      </c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2"/>
      <c r="EM62" s="200">
        <f>SUM(EM63:FA64)</f>
        <v>0</v>
      </c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01"/>
      <c r="EZ62" s="201"/>
      <c r="FA62" s="202"/>
    </row>
    <row r="63" spans="1:157" s="4" customFormat="1" ht="18.75">
      <c r="A63" s="175" t="s">
        <v>22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50"/>
      <c r="AR63" s="66"/>
      <c r="AS63" s="176">
        <v>244</v>
      </c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81" t="s">
        <v>192</v>
      </c>
      <c r="BK63" s="177">
        <f t="shared" si="2"/>
        <v>250000</v>
      </c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9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78"/>
      <c r="CS63" s="78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>
        <v>250000</v>
      </c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80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2"/>
    </row>
    <row r="64" spans="1:157" s="4" customFormat="1" ht="18.75">
      <c r="A64" s="175" t="s">
        <v>22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50"/>
      <c r="AR64" s="66"/>
      <c r="AS64" s="176">
        <v>244</v>
      </c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81" t="s">
        <v>193</v>
      </c>
      <c r="BK64" s="177">
        <f t="shared" si="2"/>
        <v>380000</v>
      </c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9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78"/>
      <c r="CS64" s="78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>
        <v>380000</v>
      </c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80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2"/>
    </row>
    <row r="65" spans="1:157" s="4" customFormat="1" ht="27.75" customHeight="1">
      <c r="A65" s="175" t="s">
        <v>23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50"/>
      <c r="AR65" s="63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19" t="s">
        <v>237</v>
      </c>
      <c r="BK65" s="177">
        <f t="shared" si="2"/>
        <v>258000</v>
      </c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9"/>
      <c r="CC65" s="195">
        <f>SUM(CC66:CQ71)</f>
        <v>0</v>
      </c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75">
        <f>SUM(CR66:CR71)</f>
        <v>0</v>
      </c>
      <c r="CS65" s="7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>
        <f>SUM(DX66:EL71)</f>
        <v>258000</v>
      </c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6">
        <f>SUM(EM66:FA71)</f>
        <v>0</v>
      </c>
      <c r="EN65" s="197"/>
      <c r="EO65" s="197"/>
      <c r="EP65" s="197"/>
      <c r="EQ65" s="197"/>
      <c r="ER65" s="197"/>
      <c r="ES65" s="197"/>
      <c r="ET65" s="197"/>
      <c r="EU65" s="197"/>
      <c r="EV65" s="197"/>
      <c r="EW65" s="197"/>
      <c r="EX65" s="197"/>
      <c r="EY65" s="197"/>
      <c r="EZ65" s="197"/>
      <c r="FA65" s="198"/>
    </row>
    <row r="66" spans="1:157" s="4" customFormat="1" ht="19.5" customHeight="1">
      <c r="A66" s="175" t="s">
        <v>201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50"/>
      <c r="AR66" s="63"/>
      <c r="AS66" s="176">
        <v>244</v>
      </c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18" t="s">
        <v>238</v>
      </c>
      <c r="BK66" s="177">
        <f t="shared" si="2"/>
        <v>10000</v>
      </c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9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78"/>
      <c r="CS66" s="78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>
        <v>10000</v>
      </c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80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2"/>
    </row>
    <row r="67" spans="1:157" s="4" customFormat="1" ht="19.5" customHeight="1">
      <c r="A67" s="175" t="s">
        <v>202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50"/>
      <c r="AR67" s="63"/>
      <c r="AS67" s="176">
        <v>244</v>
      </c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18" t="s">
        <v>207</v>
      </c>
      <c r="BK67" s="177">
        <f t="shared" si="2"/>
        <v>0</v>
      </c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9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78"/>
      <c r="CS67" s="78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80"/>
      <c r="EN67" s="181"/>
      <c r="EO67" s="181"/>
      <c r="EP67" s="181"/>
      <c r="EQ67" s="181"/>
      <c r="ER67" s="181"/>
      <c r="ES67" s="181"/>
      <c r="ET67" s="181"/>
      <c r="EU67" s="181"/>
      <c r="EV67" s="181"/>
      <c r="EW67" s="181"/>
      <c r="EX67" s="181"/>
      <c r="EY67" s="181"/>
      <c r="EZ67" s="181"/>
      <c r="FA67" s="182"/>
    </row>
    <row r="68" spans="1:157" s="4" customFormat="1" ht="19.5" customHeight="1">
      <c r="A68" s="175" t="s">
        <v>203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50"/>
      <c r="AR68" s="63"/>
      <c r="AS68" s="176">
        <v>244</v>
      </c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18" t="s">
        <v>239</v>
      </c>
      <c r="BK68" s="177">
        <f t="shared" si="2"/>
        <v>60000</v>
      </c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9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78"/>
      <c r="CS68" s="78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>
        <v>60000</v>
      </c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80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2"/>
    </row>
    <row r="69" spans="1:157" s="4" customFormat="1" ht="19.5" customHeight="1">
      <c r="A69" s="175" t="s">
        <v>204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50"/>
      <c r="AR69" s="63"/>
      <c r="AS69" s="176">
        <v>244</v>
      </c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18" t="s">
        <v>208</v>
      </c>
      <c r="BK69" s="177">
        <f t="shared" si="2"/>
        <v>0</v>
      </c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9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78"/>
      <c r="CS69" s="78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80"/>
      <c r="EN69" s="181"/>
      <c r="EO69" s="181"/>
      <c r="EP69" s="181"/>
      <c r="EQ69" s="181"/>
      <c r="ER69" s="181"/>
      <c r="ES69" s="181"/>
      <c r="ET69" s="181"/>
      <c r="EU69" s="181"/>
      <c r="EV69" s="181"/>
      <c r="EW69" s="181"/>
      <c r="EX69" s="181"/>
      <c r="EY69" s="181"/>
      <c r="EZ69" s="181"/>
      <c r="FA69" s="182"/>
    </row>
    <row r="70" spans="1:157" s="4" customFormat="1" ht="19.5" customHeight="1">
      <c r="A70" s="175" t="s">
        <v>205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50"/>
      <c r="AR70" s="66"/>
      <c r="AS70" s="176">
        <v>244</v>
      </c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18" t="s">
        <v>240</v>
      </c>
      <c r="BK70" s="177">
        <f t="shared" si="2"/>
        <v>148000</v>
      </c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9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78"/>
      <c r="CS70" s="78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>
        <v>148000</v>
      </c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80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2"/>
    </row>
    <row r="71" spans="1:157" s="4" customFormat="1" ht="19.5" customHeight="1">
      <c r="A71" s="175" t="s">
        <v>206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50"/>
      <c r="AR71" s="63"/>
      <c r="AS71" s="176">
        <v>244</v>
      </c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18" t="s">
        <v>241</v>
      </c>
      <c r="BK71" s="177">
        <f t="shared" si="2"/>
        <v>40000</v>
      </c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9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78"/>
      <c r="CS71" s="78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>
        <v>40000</v>
      </c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80"/>
      <c r="EN71" s="181"/>
      <c r="EO71" s="181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2"/>
    </row>
    <row r="72" spans="1:157" s="4" customFormat="1" ht="19.5" customHeight="1">
      <c r="A72" s="175" t="s">
        <v>16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50"/>
      <c r="AR72" s="63"/>
      <c r="AS72" s="192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4"/>
      <c r="BG72" s="117"/>
      <c r="BH72" s="117"/>
      <c r="BI72" s="117"/>
      <c r="BJ72" s="117">
        <v>266</v>
      </c>
      <c r="BK72" s="177">
        <f t="shared" si="2"/>
        <v>0</v>
      </c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9"/>
      <c r="CC72" s="180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2"/>
      <c r="CR72" s="78">
        <f>CR73+CR74</f>
        <v>0</v>
      </c>
      <c r="CS72" s="78"/>
      <c r="CT72" s="180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2"/>
      <c r="DF72" s="78"/>
      <c r="DG72" s="78"/>
      <c r="DH72" s="78"/>
      <c r="DI72" s="180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85"/>
      <c r="DW72" s="78"/>
      <c r="DX72" s="180"/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81"/>
      <c r="EL72" s="182"/>
      <c r="EM72" s="180"/>
      <c r="EN72" s="181"/>
      <c r="EO72" s="181"/>
      <c r="EP72" s="181"/>
      <c r="EQ72" s="181"/>
      <c r="ER72" s="181"/>
      <c r="ES72" s="181"/>
      <c r="ET72" s="181"/>
      <c r="EU72" s="181"/>
      <c r="EV72" s="181"/>
      <c r="EW72" s="181"/>
      <c r="EX72" s="181"/>
      <c r="EY72" s="181"/>
      <c r="EZ72" s="181"/>
      <c r="FA72" s="182"/>
    </row>
    <row r="73" spans="1:157" s="4" customFormat="1" ht="19.5" customHeight="1">
      <c r="A73" s="175" t="s">
        <v>194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50"/>
      <c r="AR73" s="63"/>
      <c r="AS73" s="192">
        <v>112</v>
      </c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4"/>
      <c r="BG73" s="117"/>
      <c r="BH73" s="117"/>
      <c r="BI73" s="117"/>
      <c r="BJ73" s="81" t="s">
        <v>247</v>
      </c>
      <c r="BK73" s="177">
        <f t="shared" si="2"/>
        <v>0</v>
      </c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9"/>
      <c r="CC73" s="180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2"/>
      <c r="CR73" s="78"/>
      <c r="CS73" s="78"/>
      <c r="CT73" s="180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2"/>
      <c r="DF73" s="78"/>
      <c r="DG73" s="78"/>
      <c r="DH73" s="78"/>
      <c r="DI73" s="180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2"/>
      <c r="DW73" s="78"/>
      <c r="DX73" s="180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2"/>
      <c r="EM73" s="180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2"/>
    </row>
    <row r="74" spans="1:157" s="4" customFormat="1" ht="19.5" customHeight="1">
      <c r="A74" s="175" t="s">
        <v>195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50"/>
      <c r="AR74" s="63"/>
      <c r="AS74" s="192">
        <v>111</v>
      </c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4"/>
      <c r="BG74" s="117"/>
      <c r="BH74" s="117"/>
      <c r="BI74" s="117"/>
      <c r="BJ74" s="81" t="s">
        <v>248</v>
      </c>
      <c r="BK74" s="177">
        <f t="shared" si="2"/>
        <v>0</v>
      </c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9"/>
      <c r="CC74" s="180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2"/>
      <c r="CR74" s="78"/>
      <c r="CS74" s="78"/>
      <c r="CT74" s="180"/>
      <c r="CU74" s="181"/>
      <c r="CV74" s="181"/>
      <c r="CW74" s="181"/>
      <c r="CX74" s="181"/>
      <c r="CY74" s="181"/>
      <c r="CZ74" s="181"/>
      <c r="DA74" s="181"/>
      <c r="DB74" s="182"/>
      <c r="DC74" s="78"/>
      <c r="DD74" s="78"/>
      <c r="DE74" s="180"/>
      <c r="DF74" s="181"/>
      <c r="DG74" s="181"/>
      <c r="DH74" s="181"/>
      <c r="DI74" s="181"/>
      <c r="DJ74" s="181"/>
      <c r="DK74" s="181"/>
      <c r="DL74" s="181"/>
      <c r="DM74" s="181"/>
      <c r="DN74" s="181"/>
      <c r="DO74" s="181"/>
      <c r="DP74" s="181"/>
      <c r="DQ74" s="181"/>
      <c r="DR74" s="181"/>
      <c r="DS74" s="181"/>
      <c r="DT74" s="181"/>
      <c r="DU74" s="182"/>
      <c r="DV74" s="180"/>
      <c r="DW74" s="181"/>
      <c r="DX74" s="181"/>
      <c r="DY74" s="181"/>
      <c r="DZ74" s="181"/>
      <c r="EA74" s="181"/>
      <c r="EB74" s="181"/>
      <c r="EC74" s="181"/>
      <c r="ED74" s="181"/>
      <c r="EE74" s="181"/>
      <c r="EF74" s="181"/>
      <c r="EG74" s="181"/>
      <c r="EH74" s="181"/>
      <c r="EI74" s="181"/>
      <c r="EJ74" s="181"/>
      <c r="EK74" s="181"/>
      <c r="EL74" s="182"/>
      <c r="EM74" s="180"/>
      <c r="EN74" s="181"/>
      <c r="EO74" s="181"/>
      <c r="EP74" s="181"/>
      <c r="EQ74" s="181"/>
      <c r="ER74" s="181"/>
      <c r="ES74" s="181"/>
      <c r="ET74" s="181"/>
      <c r="EU74" s="181"/>
      <c r="EV74" s="181"/>
      <c r="EW74" s="181"/>
      <c r="EX74" s="181"/>
      <c r="EY74" s="181"/>
      <c r="EZ74" s="181"/>
      <c r="FA74" s="182"/>
    </row>
    <row r="75" spans="1:157" s="4" customFormat="1" ht="37.5" customHeight="1">
      <c r="A75" s="175" t="s">
        <v>43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50"/>
      <c r="AR75" s="60">
        <v>300</v>
      </c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81"/>
      <c r="BK75" s="177">
        <f t="shared" si="2"/>
        <v>0</v>
      </c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9"/>
      <c r="CC75" s="174"/>
      <c r="CD75" s="174"/>
      <c r="CE75" s="174"/>
      <c r="CF75" s="174"/>
      <c r="CG75" s="174"/>
      <c r="CH75" s="174"/>
      <c r="CI75" s="174"/>
      <c r="CJ75" s="174"/>
      <c r="CK75" s="174"/>
      <c r="CL75" s="174"/>
      <c r="CM75" s="174"/>
      <c r="CN75" s="174"/>
      <c r="CO75" s="174"/>
      <c r="CP75" s="174"/>
      <c r="CQ75" s="174"/>
      <c r="CR75" s="78"/>
      <c r="CS75" s="78"/>
      <c r="CT75" s="174"/>
      <c r="CU75" s="174"/>
      <c r="CV75" s="174"/>
      <c r="CW75" s="174"/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4"/>
      <c r="DX75" s="174"/>
      <c r="DY75" s="174"/>
      <c r="DZ75" s="174"/>
      <c r="EA75" s="174"/>
      <c r="EB75" s="174"/>
      <c r="EC75" s="174"/>
      <c r="ED75" s="174"/>
      <c r="EE75" s="174"/>
      <c r="EF75" s="174"/>
      <c r="EG75" s="174"/>
      <c r="EH75" s="174"/>
      <c r="EI75" s="174"/>
      <c r="EJ75" s="174"/>
      <c r="EK75" s="174"/>
      <c r="EL75" s="174"/>
      <c r="EM75" s="180"/>
      <c r="EN75" s="181"/>
      <c r="EO75" s="181"/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2"/>
    </row>
    <row r="76" spans="1:157" s="4" customFormat="1" ht="15" customHeight="1">
      <c r="A76" s="189" t="s">
        <v>1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1"/>
      <c r="AR76" s="6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81"/>
      <c r="BK76" s="184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6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78"/>
      <c r="CS76" s="78"/>
      <c r="CT76" s="17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4"/>
      <c r="DW76" s="174"/>
      <c r="DX76" s="187"/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7"/>
      <c r="EK76" s="187"/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87"/>
      <c r="EW76" s="187"/>
      <c r="EX76" s="187"/>
      <c r="EY76" s="187"/>
      <c r="EZ76" s="187"/>
      <c r="FA76" s="187"/>
    </row>
    <row r="77" spans="1:157" s="4" customFormat="1" ht="18.75">
      <c r="A77" s="175" t="s">
        <v>80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50"/>
      <c r="AR77" s="60">
        <v>310</v>
      </c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81"/>
      <c r="BK77" s="177">
        <f>CC77+CR77+CS77+CT77+DI77+DX77</f>
        <v>0</v>
      </c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9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78"/>
      <c r="CS77" s="78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80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</row>
    <row r="78" spans="1:157" s="4" customFormat="1" ht="18.75">
      <c r="A78" s="175" t="s">
        <v>81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50"/>
      <c r="AR78" s="60">
        <v>320</v>
      </c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81"/>
      <c r="BK78" s="177">
        <f>CC78+CR78+CS78+CT78+DI78+DX78</f>
        <v>0</v>
      </c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9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78"/>
      <c r="CS78" s="78"/>
      <c r="CT78" s="174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7"/>
      <c r="DT78" s="187"/>
      <c r="DU78" s="187"/>
      <c r="DV78" s="187"/>
      <c r="DW78" s="188"/>
      <c r="DX78" s="174"/>
      <c r="DY78" s="174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4"/>
      <c r="EK78" s="174"/>
      <c r="EL78" s="174"/>
      <c r="EM78" s="174"/>
      <c r="EN78" s="174"/>
      <c r="EO78" s="174"/>
      <c r="EP78" s="174"/>
      <c r="EQ78" s="174"/>
      <c r="ER78" s="174"/>
      <c r="ES78" s="174"/>
      <c r="ET78" s="174"/>
      <c r="EU78" s="174"/>
      <c r="EV78" s="174"/>
      <c r="EW78" s="174"/>
      <c r="EX78" s="174"/>
      <c r="EY78" s="174"/>
      <c r="EZ78" s="174"/>
      <c r="FA78" s="174"/>
    </row>
    <row r="79" spans="1:157" s="4" customFormat="1" ht="18.75">
      <c r="A79" s="175" t="s">
        <v>82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50"/>
      <c r="AR79" s="60">
        <v>400</v>
      </c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81"/>
      <c r="BK79" s="177">
        <f>CC79+CR79+CS79+CT79+DI79+DX79</f>
        <v>0</v>
      </c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9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78"/>
      <c r="CS79" s="78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80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80"/>
      <c r="DY79" s="181"/>
      <c r="DZ79" s="181"/>
      <c r="EA79" s="181"/>
      <c r="EB79" s="181"/>
      <c r="EC79" s="181"/>
      <c r="ED79" s="181"/>
      <c r="EE79" s="181"/>
      <c r="EF79" s="181"/>
      <c r="EG79" s="181"/>
      <c r="EH79" s="181"/>
      <c r="EI79" s="181"/>
      <c r="EJ79" s="181"/>
      <c r="EK79" s="181"/>
      <c r="EL79" s="182"/>
      <c r="EM79" s="180"/>
      <c r="EN79" s="181"/>
      <c r="EO79" s="181"/>
      <c r="EP79" s="181"/>
      <c r="EQ79" s="181"/>
      <c r="ER79" s="181"/>
      <c r="ES79" s="181"/>
      <c r="ET79" s="181"/>
      <c r="EU79" s="181"/>
      <c r="EV79" s="181"/>
      <c r="EW79" s="181"/>
      <c r="EX79" s="181"/>
      <c r="EY79" s="181"/>
      <c r="EZ79" s="181"/>
      <c r="FA79" s="182"/>
    </row>
    <row r="80" spans="1:157" s="4" customFormat="1" ht="18.75">
      <c r="A80" s="175" t="s">
        <v>1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50"/>
      <c r="AR80" s="6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81"/>
      <c r="BK80" s="184"/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6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78"/>
      <c r="CS80" s="78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80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74"/>
      <c r="EX80" s="174"/>
      <c r="EY80" s="174"/>
      <c r="EZ80" s="174"/>
      <c r="FA80" s="174"/>
    </row>
    <row r="81" spans="1:157" s="4" customFormat="1" ht="18.75">
      <c r="A81" s="175" t="s">
        <v>83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50"/>
      <c r="AR81" s="60">
        <v>410</v>
      </c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81"/>
      <c r="BK81" s="177">
        <f>CC81+CR81+CS81+CT81+DI81+DX81</f>
        <v>0</v>
      </c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9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78"/>
      <c r="CS81" s="78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4"/>
      <c r="ER81" s="174"/>
      <c r="ES81" s="174"/>
      <c r="ET81" s="174"/>
      <c r="EU81" s="174"/>
      <c r="EV81" s="174"/>
      <c r="EW81" s="174"/>
      <c r="EX81" s="174"/>
      <c r="EY81" s="174"/>
      <c r="EZ81" s="174"/>
      <c r="FA81" s="174"/>
    </row>
    <row r="82" spans="1:157" s="4" customFormat="1" ht="18.75">
      <c r="A82" s="175" t="s">
        <v>84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50"/>
      <c r="AR82" s="60">
        <v>420</v>
      </c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81"/>
      <c r="BK82" s="177">
        <f>CC82+CR82+CS82+CT82+DI82+DX82</f>
        <v>0</v>
      </c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9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78"/>
      <c r="CS82" s="78"/>
      <c r="CT82" s="174"/>
      <c r="CU82" s="174"/>
      <c r="CV82" s="174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4"/>
      <c r="ER82" s="174"/>
      <c r="ES82" s="174"/>
      <c r="ET82" s="174"/>
      <c r="EU82" s="174"/>
      <c r="EV82" s="174"/>
      <c r="EW82" s="174"/>
      <c r="EX82" s="174"/>
      <c r="EY82" s="174"/>
      <c r="EZ82" s="174"/>
      <c r="FA82" s="174"/>
    </row>
    <row r="83" spans="1:157" s="4" customFormat="1" ht="18.75">
      <c r="A83" s="175" t="s">
        <v>85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50"/>
      <c r="AR83" s="60">
        <v>500</v>
      </c>
      <c r="AS83" s="180" t="s">
        <v>55</v>
      </c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2"/>
      <c r="BJ83" s="78" t="s">
        <v>55</v>
      </c>
      <c r="BK83" s="177">
        <f>CC83+CR83+CS83+CT83+DI83+DX83</f>
        <v>0</v>
      </c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9"/>
      <c r="CC83" s="174"/>
      <c r="CD83" s="174"/>
      <c r="CE83" s="174"/>
      <c r="CF83" s="174"/>
      <c r="CG83" s="174"/>
      <c r="CH83" s="174"/>
      <c r="CI83" s="174"/>
      <c r="CJ83" s="174"/>
      <c r="CK83" s="174"/>
      <c r="CL83" s="174"/>
      <c r="CM83" s="174"/>
      <c r="CN83" s="174"/>
      <c r="CO83" s="174"/>
      <c r="CP83" s="174"/>
      <c r="CQ83" s="174"/>
      <c r="CR83" s="78"/>
      <c r="CS83" s="78"/>
      <c r="CT83" s="174"/>
      <c r="CU83" s="174"/>
      <c r="CV83" s="174"/>
      <c r="CW83" s="174"/>
      <c r="CX83" s="174"/>
      <c r="CY83" s="174"/>
      <c r="CZ83" s="174"/>
      <c r="DA83" s="174"/>
      <c r="DB83" s="174"/>
      <c r="DC83" s="174"/>
      <c r="DD83" s="174"/>
      <c r="DE83" s="174"/>
      <c r="DF83" s="174"/>
      <c r="DG83" s="174"/>
      <c r="DH83" s="174"/>
      <c r="DI83" s="174"/>
      <c r="DJ83" s="174"/>
      <c r="DK83" s="174"/>
      <c r="DL83" s="174"/>
      <c r="DM83" s="174"/>
      <c r="DN83" s="174"/>
      <c r="DO83" s="174"/>
      <c r="DP83" s="174"/>
      <c r="DQ83" s="174"/>
      <c r="DR83" s="174"/>
      <c r="DS83" s="174"/>
      <c r="DT83" s="174"/>
      <c r="DU83" s="174"/>
      <c r="DV83" s="174"/>
      <c r="DW83" s="174"/>
      <c r="DX83" s="174"/>
      <c r="DY83" s="174"/>
      <c r="DZ83" s="174"/>
      <c r="EA83" s="174"/>
      <c r="EB83" s="174"/>
      <c r="EC83" s="174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  <c r="EN83" s="174"/>
      <c r="EO83" s="174"/>
      <c r="EP83" s="174"/>
      <c r="EQ83" s="174"/>
      <c r="ER83" s="174"/>
      <c r="ES83" s="174"/>
      <c r="ET83" s="174"/>
      <c r="EU83" s="174"/>
      <c r="EV83" s="174"/>
      <c r="EW83" s="174"/>
      <c r="EX83" s="174"/>
      <c r="EY83" s="174"/>
      <c r="EZ83" s="174"/>
      <c r="FA83" s="174"/>
    </row>
    <row r="84" spans="1:157" s="4" customFormat="1" ht="18.75">
      <c r="A84" s="175" t="s">
        <v>86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50"/>
      <c r="AR84" s="60">
        <v>600</v>
      </c>
      <c r="AS84" s="180" t="s">
        <v>55</v>
      </c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2"/>
      <c r="BJ84" s="78" t="s">
        <v>55</v>
      </c>
      <c r="BK84" s="177">
        <f>CC84+CR84+CS84+CT84+DI84+DX84</f>
        <v>0</v>
      </c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9"/>
      <c r="CC84" s="180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2"/>
      <c r="CR84" s="77"/>
      <c r="CS84" s="78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2"/>
      <c r="DI84" s="180"/>
      <c r="DJ84" s="181"/>
      <c r="DK84" s="181"/>
      <c r="DL84" s="181"/>
      <c r="DM84" s="181"/>
      <c r="DN84" s="181"/>
      <c r="DO84" s="181"/>
      <c r="DP84" s="181"/>
      <c r="DQ84" s="181"/>
      <c r="DR84" s="181"/>
      <c r="DS84" s="181"/>
      <c r="DT84" s="181"/>
      <c r="DU84" s="181"/>
      <c r="DV84" s="181"/>
      <c r="DW84" s="182"/>
      <c r="DX84" s="180"/>
      <c r="DY84" s="181"/>
      <c r="DZ84" s="181"/>
      <c r="EA84" s="181"/>
      <c r="EB84" s="181"/>
      <c r="EC84" s="181"/>
      <c r="ED84" s="181"/>
      <c r="EE84" s="181"/>
      <c r="EF84" s="181"/>
      <c r="EG84" s="181"/>
      <c r="EH84" s="181"/>
      <c r="EI84" s="181"/>
      <c r="EJ84" s="181"/>
      <c r="EK84" s="181"/>
      <c r="EL84" s="182"/>
      <c r="EM84" s="180"/>
      <c r="EN84" s="181"/>
      <c r="EO84" s="181"/>
      <c r="EP84" s="181"/>
      <c r="EQ84" s="181"/>
      <c r="ER84" s="181"/>
      <c r="ES84" s="181"/>
      <c r="ET84" s="181"/>
      <c r="EU84" s="181"/>
      <c r="EV84" s="181"/>
      <c r="EW84" s="181"/>
      <c r="EX84" s="181"/>
      <c r="EY84" s="181"/>
      <c r="EZ84" s="181"/>
      <c r="FA84" s="182"/>
    </row>
    <row r="85" ht="10.5" customHeight="1"/>
    <row r="86" spans="1:157" ht="39.75" customHeight="1">
      <c r="A86" s="133" t="s">
        <v>94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33" t="s">
        <v>87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33" t="s">
        <v>233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</row>
  </sheetData>
  <sheetProtection/>
  <mergeCells count="620">
    <mergeCell ref="BK7:CB9"/>
    <mergeCell ref="CC7:FA7"/>
    <mergeCell ref="CC8:CQ9"/>
    <mergeCell ref="DX8:FA8"/>
    <mergeCell ref="DX9:EL9"/>
    <mergeCell ref="EM9:FA9"/>
    <mergeCell ref="DI8:DW9"/>
    <mergeCell ref="EA2:EZ3"/>
    <mergeCell ref="A4:EL4"/>
    <mergeCell ref="A6:AQ9"/>
    <mergeCell ref="AR6:AR9"/>
    <mergeCell ref="AS6:BI9"/>
    <mergeCell ref="BJ6:BJ9"/>
    <mergeCell ref="BK6:FA6"/>
    <mergeCell ref="CR8:CR9"/>
    <mergeCell ref="CS8:CS9"/>
    <mergeCell ref="CT8:DH9"/>
    <mergeCell ref="A11:AQ11"/>
    <mergeCell ref="AS11:BI11"/>
    <mergeCell ref="BK11:CB11"/>
    <mergeCell ref="CC11:CQ11"/>
    <mergeCell ref="A10:AQ10"/>
    <mergeCell ref="AS10:BI10"/>
    <mergeCell ref="BK10:CB10"/>
    <mergeCell ref="CC10:CQ10"/>
    <mergeCell ref="DX10:EL10"/>
    <mergeCell ref="EM10:FA10"/>
    <mergeCell ref="CT11:DH11"/>
    <mergeCell ref="DI11:DW11"/>
    <mergeCell ref="DX11:EL11"/>
    <mergeCell ref="EM11:FA11"/>
    <mergeCell ref="CT10:DH10"/>
    <mergeCell ref="DI10:DW10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5:AQ15"/>
    <mergeCell ref="AS15:BI15"/>
    <mergeCell ref="BK15:CB15"/>
    <mergeCell ref="CC15:CQ15"/>
    <mergeCell ref="A14:AQ14"/>
    <mergeCell ref="AS14:BI14"/>
    <mergeCell ref="BK14:CB14"/>
    <mergeCell ref="CC14:CQ14"/>
    <mergeCell ref="DX14:EL14"/>
    <mergeCell ref="EM14:FA14"/>
    <mergeCell ref="CT15:DH15"/>
    <mergeCell ref="DI15:DW15"/>
    <mergeCell ref="DX15:EL15"/>
    <mergeCell ref="EM15:FA15"/>
    <mergeCell ref="CT14:DH14"/>
    <mergeCell ref="DI14:DW14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9:AQ19"/>
    <mergeCell ref="AS19:BI19"/>
    <mergeCell ref="BK19:CB19"/>
    <mergeCell ref="CC19:CQ19"/>
    <mergeCell ref="A18:AQ18"/>
    <mergeCell ref="AS18:BI18"/>
    <mergeCell ref="BK18:CB18"/>
    <mergeCell ref="CC18:CQ18"/>
    <mergeCell ref="DX18:EL18"/>
    <mergeCell ref="EM18:FA18"/>
    <mergeCell ref="CT19:DH19"/>
    <mergeCell ref="DI19:DW19"/>
    <mergeCell ref="DX19:EL19"/>
    <mergeCell ref="EM19:FA19"/>
    <mergeCell ref="CT18:DH18"/>
    <mergeCell ref="DI18:DW18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3:AQ23"/>
    <mergeCell ref="AS23:BI23"/>
    <mergeCell ref="BK23:CB23"/>
    <mergeCell ref="CC23:CQ23"/>
    <mergeCell ref="A22:AQ22"/>
    <mergeCell ref="AS22:BI22"/>
    <mergeCell ref="BK22:CB22"/>
    <mergeCell ref="CC22:CQ22"/>
    <mergeCell ref="DX22:EL22"/>
    <mergeCell ref="EM22:FA22"/>
    <mergeCell ref="CT23:DH23"/>
    <mergeCell ref="DI23:DW23"/>
    <mergeCell ref="DX23:EL23"/>
    <mergeCell ref="EM23:FA23"/>
    <mergeCell ref="CT22:DH22"/>
    <mergeCell ref="DI22:DW22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7:AQ27"/>
    <mergeCell ref="AS27:BI27"/>
    <mergeCell ref="BK27:CB27"/>
    <mergeCell ref="CC27:CQ27"/>
    <mergeCell ref="A26:AQ26"/>
    <mergeCell ref="AS26:BI26"/>
    <mergeCell ref="BK26:CB26"/>
    <mergeCell ref="CC26:CQ26"/>
    <mergeCell ref="DX26:EL26"/>
    <mergeCell ref="EM26:FA26"/>
    <mergeCell ref="CT27:DH27"/>
    <mergeCell ref="DI27:DW27"/>
    <mergeCell ref="DX27:EL27"/>
    <mergeCell ref="EM27:FA27"/>
    <mergeCell ref="CT26:DH26"/>
    <mergeCell ref="DI26:DW26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1:AQ31"/>
    <mergeCell ref="AS31:BI31"/>
    <mergeCell ref="BK31:CB31"/>
    <mergeCell ref="CC31:CQ31"/>
    <mergeCell ref="A30:AQ30"/>
    <mergeCell ref="AS30:BI30"/>
    <mergeCell ref="BK30:CB30"/>
    <mergeCell ref="CC30:CQ30"/>
    <mergeCell ref="DX30:EL30"/>
    <mergeCell ref="EM30:FA30"/>
    <mergeCell ref="CT31:DH31"/>
    <mergeCell ref="DI31:DW31"/>
    <mergeCell ref="DX31:EL31"/>
    <mergeCell ref="EM31:FA31"/>
    <mergeCell ref="CT30:DH30"/>
    <mergeCell ref="DI30:DW30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5:AQ35"/>
    <mergeCell ref="AS35:BI35"/>
    <mergeCell ref="BK35:CB35"/>
    <mergeCell ref="CC35:CQ35"/>
    <mergeCell ref="A34:AQ34"/>
    <mergeCell ref="AS34:BI34"/>
    <mergeCell ref="BK34:CB34"/>
    <mergeCell ref="CC34:CQ34"/>
    <mergeCell ref="DX34:EL34"/>
    <mergeCell ref="EM34:FA34"/>
    <mergeCell ref="CT35:DH35"/>
    <mergeCell ref="DI35:DW35"/>
    <mergeCell ref="DX35:EL35"/>
    <mergeCell ref="EM35:FA35"/>
    <mergeCell ref="CT34:DH34"/>
    <mergeCell ref="DI34:DW34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9:AQ39"/>
    <mergeCell ref="AS39:BI39"/>
    <mergeCell ref="BK39:CB39"/>
    <mergeCell ref="CC39:CQ39"/>
    <mergeCell ref="A38:AQ38"/>
    <mergeCell ref="AS38:BI38"/>
    <mergeCell ref="BK38:CB38"/>
    <mergeCell ref="CC38:CQ38"/>
    <mergeCell ref="DX38:EL38"/>
    <mergeCell ref="EM38:FA38"/>
    <mergeCell ref="CT39:DH39"/>
    <mergeCell ref="DI39:DW39"/>
    <mergeCell ref="DX39:EL39"/>
    <mergeCell ref="EM39:FA39"/>
    <mergeCell ref="CT38:DH38"/>
    <mergeCell ref="DI38:DW38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3:AQ43"/>
    <mergeCell ref="AS43:BI43"/>
    <mergeCell ref="BK43:CB43"/>
    <mergeCell ref="CC43:CQ43"/>
    <mergeCell ref="A42:AQ42"/>
    <mergeCell ref="AS42:BI42"/>
    <mergeCell ref="BK42:CB42"/>
    <mergeCell ref="CC42:CQ42"/>
    <mergeCell ref="DX42:EL42"/>
    <mergeCell ref="EM42:FA42"/>
    <mergeCell ref="CT43:DH43"/>
    <mergeCell ref="DI43:DW43"/>
    <mergeCell ref="DX43:EL43"/>
    <mergeCell ref="EN43:FA43"/>
    <mergeCell ref="CT42:DH42"/>
    <mergeCell ref="DI42:DW42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7:AQ47"/>
    <mergeCell ref="AS47:BI47"/>
    <mergeCell ref="BK47:CB47"/>
    <mergeCell ref="CC47:CQ47"/>
    <mergeCell ref="A46:AQ46"/>
    <mergeCell ref="AS46:BI46"/>
    <mergeCell ref="BK46:CB46"/>
    <mergeCell ref="CC46:CQ46"/>
    <mergeCell ref="DX46:EL46"/>
    <mergeCell ref="EN46:FA46"/>
    <mergeCell ref="CT47:DH47"/>
    <mergeCell ref="DI47:DW47"/>
    <mergeCell ref="DX47:EL47"/>
    <mergeCell ref="EM47:FA47"/>
    <mergeCell ref="CT46:DH46"/>
    <mergeCell ref="DI46:DW46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1:AQ51"/>
    <mergeCell ref="AS51:BI51"/>
    <mergeCell ref="BK51:CB51"/>
    <mergeCell ref="CC51:CQ51"/>
    <mergeCell ref="A50:AQ50"/>
    <mergeCell ref="AS50:BI50"/>
    <mergeCell ref="BK50:CB50"/>
    <mergeCell ref="CC50:CQ50"/>
    <mergeCell ref="DX50:EL50"/>
    <mergeCell ref="EM50:FA50"/>
    <mergeCell ref="CT51:DH51"/>
    <mergeCell ref="DI51:DW51"/>
    <mergeCell ref="DX51:EL51"/>
    <mergeCell ref="EM51:FA51"/>
    <mergeCell ref="CT50:DH50"/>
    <mergeCell ref="DI50:DW50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5:AQ55"/>
    <mergeCell ref="AS55:BI55"/>
    <mergeCell ref="BK55:CB55"/>
    <mergeCell ref="CC55:CQ55"/>
    <mergeCell ref="A54:AQ54"/>
    <mergeCell ref="AS54:BI54"/>
    <mergeCell ref="BK54:CB54"/>
    <mergeCell ref="CC54:CQ54"/>
    <mergeCell ref="DX54:EL54"/>
    <mergeCell ref="EM54:FA54"/>
    <mergeCell ref="CT55:DH55"/>
    <mergeCell ref="DI55:DW55"/>
    <mergeCell ref="DX55:EL55"/>
    <mergeCell ref="EM55:FA55"/>
    <mergeCell ref="CT54:DH54"/>
    <mergeCell ref="DI54:DW54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9:AQ59"/>
    <mergeCell ref="AS59:BI59"/>
    <mergeCell ref="BK59:CB59"/>
    <mergeCell ref="CC59:CQ59"/>
    <mergeCell ref="A58:AQ58"/>
    <mergeCell ref="AS58:BI58"/>
    <mergeCell ref="BK58:CB58"/>
    <mergeCell ref="CC58:CQ58"/>
    <mergeCell ref="DX58:EL58"/>
    <mergeCell ref="EM58:FA58"/>
    <mergeCell ref="CT59:DH59"/>
    <mergeCell ref="DI59:DW59"/>
    <mergeCell ref="DX59:EL59"/>
    <mergeCell ref="EM59:FA59"/>
    <mergeCell ref="CT58:DH58"/>
    <mergeCell ref="DI58:DW58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4:AQ64"/>
    <mergeCell ref="AS64:BI64"/>
    <mergeCell ref="BK64:CB64"/>
    <mergeCell ref="CC64:CQ64"/>
    <mergeCell ref="A63:AQ63"/>
    <mergeCell ref="AS63:BI63"/>
    <mergeCell ref="BK63:CB63"/>
    <mergeCell ref="CC63:CQ63"/>
    <mergeCell ref="DX63:EL63"/>
    <mergeCell ref="EM63:FA63"/>
    <mergeCell ref="CT64:DH64"/>
    <mergeCell ref="DI64:DW64"/>
    <mergeCell ref="DX64:EL64"/>
    <mergeCell ref="EM64:FA64"/>
    <mergeCell ref="CT63:DH63"/>
    <mergeCell ref="DI63:DW63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8:AQ68"/>
    <mergeCell ref="AS68:BI68"/>
    <mergeCell ref="BK68:CB68"/>
    <mergeCell ref="CC68:CQ68"/>
    <mergeCell ref="A67:AQ67"/>
    <mergeCell ref="AS67:BI67"/>
    <mergeCell ref="BK67:CB67"/>
    <mergeCell ref="CC67:CQ67"/>
    <mergeCell ref="DX67:EL67"/>
    <mergeCell ref="EM67:FA67"/>
    <mergeCell ref="CT68:DH68"/>
    <mergeCell ref="DI68:DW68"/>
    <mergeCell ref="DX68:EL68"/>
    <mergeCell ref="EM68:FA68"/>
    <mergeCell ref="CT67:DH67"/>
    <mergeCell ref="DI67:DW67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2:AQ72"/>
    <mergeCell ref="AS72:BF72"/>
    <mergeCell ref="BK72:CB72"/>
    <mergeCell ref="CC72:CQ72"/>
    <mergeCell ref="A71:AQ71"/>
    <mergeCell ref="AS71:BI71"/>
    <mergeCell ref="BK71:CB71"/>
    <mergeCell ref="CC71:CQ71"/>
    <mergeCell ref="DX71:EL71"/>
    <mergeCell ref="EM71:FA71"/>
    <mergeCell ref="CT72:DE72"/>
    <mergeCell ref="DI72:DU72"/>
    <mergeCell ref="DX72:EL72"/>
    <mergeCell ref="EM72:FA72"/>
    <mergeCell ref="CT71:DH71"/>
    <mergeCell ref="DI71:DW71"/>
    <mergeCell ref="A73:AQ73"/>
    <mergeCell ref="AS73:BF73"/>
    <mergeCell ref="BK73:CB73"/>
    <mergeCell ref="CC73:CQ73"/>
    <mergeCell ref="CT73:DE73"/>
    <mergeCell ref="DI73:DV73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6:AQ76"/>
    <mergeCell ref="AS76:BI76"/>
    <mergeCell ref="BK76:CB76"/>
    <mergeCell ref="CC76:CQ76"/>
    <mergeCell ref="A75:AQ75"/>
    <mergeCell ref="AS75:BI75"/>
    <mergeCell ref="BK75:CB75"/>
    <mergeCell ref="CC75:CQ75"/>
    <mergeCell ref="DX75:EL75"/>
    <mergeCell ref="EM75:FA75"/>
    <mergeCell ref="CT76:DH76"/>
    <mergeCell ref="DI76:DW76"/>
    <mergeCell ref="DX76:EL76"/>
    <mergeCell ref="EM76:FA76"/>
    <mergeCell ref="CT75:DH75"/>
    <mergeCell ref="DI75:DW75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80:AQ80"/>
    <mergeCell ref="AS80:BI80"/>
    <mergeCell ref="BK80:CB80"/>
    <mergeCell ref="CC80:CQ80"/>
    <mergeCell ref="A79:AQ79"/>
    <mergeCell ref="AS79:BI79"/>
    <mergeCell ref="BK79:CB79"/>
    <mergeCell ref="CC79:CQ79"/>
    <mergeCell ref="DX79:EL79"/>
    <mergeCell ref="EM79:FA79"/>
    <mergeCell ref="CT80:DH80"/>
    <mergeCell ref="DI80:DW80"/>
    <mergeCell ref="DX80:EL80"/>
    <mergeCell ref="EM80:FA80"/>
    <mergeCell ref="CT79:DH79"/>
    <mergeCell ref="DI79:DW79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  <mergeCell ref="CT60:DH60"/>
    <mergeCell ref="DI60:DW60"/>
    <mergeCell ref="DX60:EL60"/>
    <mergeCell ref="EM60:FA60"/>
    <mergeCell ref="A60:AQ60"/>
    <mergeCell ref="AS60:BI60"/>
    <mergeCell ref="BK60:CB60"/>
    <mergeCell ref="CC60:CQ60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zoomScalePageLayoutView="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R15" sqref="CR1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69" t="s">
        <v>119</v>
      </c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</row>
    <row r="3" spans="131:156" ht="15"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</row>
    <row r="4" spans="1:142" s="3" customFormat="1" ht="28.5" customHeight="1">
      <c r="A4" s="170" t="s">
        <v>244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57" t="s">
        <v>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8" t="s">
        <v>47</v>
      </c>
      <c r="AS6" s="257" t="s">
        <v>48</v>
      </c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 t="s">
        <v>49</v>
      </c>
      <c r="BK6" s="259" t="s">
        <v>118</v>
      </c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1"/>
    </row>
    <row r="7" spans="1:157" ht="16.5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8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 t="s">
        <v>34</v>
      </c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 t="s">
        <v>50</v>
      </c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7"/>
      <c r="EI7" s="257"/>
      <c r="EJ7" s="257"/>
      <c r="EK7" s="257"/>
      <c r="EL7" s="257"/>
      <c r="EM7" s="257"/>
      <c r="EN7" s="257"/>
      <c r="EO7" s="257"/>
      <c r="EP7" s="257"/>
      <c r="EQ7" s="257"/>
      <c r="ER7" s="257"/>
      <c r="ES7" s="257"/>
      <c r="ET7" s="257"/>
      <c r="EU7" s="257"/>
      <c r="EV7" s="257"/>
      <c r="EW7" s="257"/>
      <c r="EX7" s="257"/>
      <c r="EY7" s="257"/>
      <c r="EZ7" s="257"/>
      <c r="FA7" s="257"/>
    </row>
    <row r="8" spans="1:157" ht="91.5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8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 t="s">
        <v>171</v>
      </c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 t="s">
        <v>161</v>
      </c>
      <c r="CS8" s="257" t="s">
        <v>183</v>
      </c>
      <c r="CT8" s="257" t="s">
        <v>51</v>
      </c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8" t="s">
        <v>56</v>
      </c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7" t="s">
        <v>52</v>
      </c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7"/>
      <c r="ER8" s="257"/>
      <c r="ES8" s="257"/>
      <c r="ET8" s="257"/>
      <c r="EU8" s="257"/>
      <c r="EV8" s="257"/>
      <c r="EW8" s="257"/>
      <c r="EX8" s="257"/>
      <c r="EY8" s="257"/>
      <c r="EZ8" s="257"/>
      <c r="FA8" s="257"/>
    </row>
    <row r="9" spans="1:157" ht="110.2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8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7" t="s">
        <v>53</v>
      </c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9" t="s">
        <v>54</v>
      </c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1"/>
    </row>
    <row r="10" spans="1:157" s="2" customFormat="1" ht="15.75" customHeight="1">
      <c r="A10" s="251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3"/>
      <c r="AR10" s="95">
        <v>2</v>
      </c>
      <c r="AS10" s="251">
        <v>3</v>
      </c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3"/>
      <c r="BJ10" s="96">
        <v>4</v>
      </c>
      <c r="BK10" s="251">
        <v>5</v>
      </c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3"/>
      <c r="CC10" s="251">
        <v>6</v>
      </c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3"/>
      <c r="CR10" s="94">
        <v>7</v>
      </c>
      <c r="CS10" s="96">
        <v>8</v>
      </c>
      <c r="CT10" s="251">
        <v>9</v>
      </c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3"/>
      <c r="DI10" s="248">
        <v>10</v>
      </c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50"/>
      <c r="DX10" s="248">
        <v>11</v>
      </c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/>
      <c r="EL10" s="250"/>
      <c r="EM10" s="248">
        <v>12</v>
      </c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49"/>
      <c r="EZ10" s="249"/>
      <c r="FA10" s="250"/>
    </row>
    <row r="11" spans="1:157" s="4" customFormat="1" ht="18.75">
      <c r="A11" s="254" t="s">
        <v>14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6"/>
      <c r="AR11" s="60">
        <v>100</v>
      </c>
      <c r="AS11" s="180" t="s">
        <v>55</v>
      </c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2"/>
      <c r="BJ11" s="78" t="s">
        <v>55</v>
      </c>
      <c r="BK11" s="196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8"/>
      <c r="CC11" s="196">
        <f>CC14</f>
        <v>0</v>
      </c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8"/>
      <c r="CR11" s="74">
        <f>CR14</f>
        <v>7652895</v>
      </c>
      <c r="CS11" s="75">
        <f>CS12</f>
        <v>0</v>
      </c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8"/>
      <c r="DI11" s="180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2"/>
      <c r="DX11" s="196">
        <f>DX12</f>
        <v>10220000</v>
      </c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8"/>
      <c r="EM11" s="196">
        <f>EM14</f>
        <v>0</v>
      </c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8"/>
    </row>
    <row r="12" spans="1:157" s="4" customFormat="1" ht="15.75" customHeight="1">
      <c r="A12" s="245" t="s">
        <v>6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7"/>
      <c r="AR12" s="63"/>
      <c r="AS12" s="180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2"/>
      <c r="BJ12" s="78"/>
      <c r="BK12" s="180">
        <f>CC12+CR12+CS12+DX12</f>
        <v>17872895</v>
      </c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  <c r="CC12" s="196">
        <f>CC14</f>
        <v>0</v>
      </c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8"/>
      <c r="CR12" s="74">
        <f>CR14</f>
        <v>7652895</v>
      </c>
      <c r="CS12" s="75">
        <f>CS16</f>
        <v>0</v>
      </c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2"/>
      <c r="DI12" s="180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2"/>
      <c r="DX12" s="196">
        <f>DX13+DX14+DX17</f>
        <v>10220000</v>
      </c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8"/>
      <c r="EM12" s="196">
        <f>EM14</f>
        <v>0</v>
      </c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8"/>
    </row>
    <row r="13" spans="1:157" s="4" customFormat="1" ht="51.75" customHeight="1">
      <c r="A13" s="206" t="s">
        <v>172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8"/>
      <c r="AR13" s="60">
        <v>110</v>
      </c>
      <c r="AS13" s="242" t="s">
        <v>178</v>
      </c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4"/>
      <c r="BJ13" s="78"/>
      <c r="BK13" s="180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2"/>
      <c r="CC13" s="180" t="s">
        <v>55</v>
      </c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2"/>
      <c r="CR13" s="77" t="s">
        <v>55</v>
      </c>
      <c r="CS13" s="78" t="s">
        <v>55</v>
      </c>
      <c r="CT13" s="181" t="s">
        <v>55</v>
      </c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2"/>
      <c r="DI13" s="180" t="s">
        <v>55</v>
      </c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2"/>
      <c r="DX13" s="180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2"/>
      <c r="EM13" s="174" t="s">
        <v>55</v>
      </c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</row>
    <row r="14" spans="1:157" s="4" customFormat="1" ht="18.75">
      <c r="A14" s="239" t="s">
        <v>57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1"/>
      <c r="AR14" s="60">
        <v>120</v>
      </c>
      <c r="AS14" s="242" t="s">
        <v>179</v>
      </c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4"/>
      <c r="BJ14" s="78"/>
      <c r="BK14" s="180">
        <f>CC14+CR14+DX14</f>
        <v>16652895</v>
      </c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2"/>
      <c r="CC14" s="180">
        <v>0</v>
      </c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2"/>
      <c r="CR14" s="77">
        <v>7652895</v>
      </c>
      <c r="CS14" s="78" t="s">
        <v>55</v>
      </c>
      <c r="CT14" s="180" t="s">
        <v>55</v>
      </c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2"/>
      <c r="DI14" s="180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2"/>
      <c r="DX14" s="180">
        <v>9000000</v>
      </c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2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</row>
    <row r="15" spans="1:157" s="4" customFormat="1" ht="34.5" customHeight="1">
      <c r="A15" s="239" t="s">
        <v>58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1"/>
      <c r="AR15" s="60">
        <v>130</v>
      </c>
      <c r="AS15" s="242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4"/>
      <c r="BJ15" s="78"/>
      <c r="BK15" s="180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2"/>
      <c r="CC15" s="180" t="s">
        <v>55</v>
      </c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2"/>
      <c r="CR15" s="77" t="s">
        <v>55</v>
      </c>
      <c r="CS15" s="78" t="s">
        <v>55</v>
      </c>
      <c r="CT15" s="180" t="s">
        <v>55</v>
      </c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2"/>
      <c r="DI15" s="180" t="s">
        <v>55</v>
      </c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2"/>
      <c r="DX15" s="180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2"/>
      <c r="EM15" s="174" t="s">
        <v>55</v>
      </c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</row>
    <row r="16" spans="1:157" s="4" customFormat="1" ht="18.75">
      <c r="A16" s="175" t="s">
        <v>59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50"/>
      <c r="AR16" s="60">
        <v>150</v>
      </c>
      <c r="AS16" s="242" t="s">
        <v>180</v>
      </c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4"/>
      <c r="BJ16" s="78"/>
      <c r="BK16" s="180">
        <f>CS16</f>
        <v>0</v>
      </c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2"/>
      <c r="CC16" s="180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2"/>
      <c r="CR16" s="77" t="s">
        <v>55</v>
      </c>
      <c r="CS16" s="78"/>
      <c r="CT16" s="180" t="s">
        <v>55</v>
      </c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2"/>
      <c r="DI16" s="180" t="s">
        <v>55</v>
      </c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2"/>
      <c r="DX16" s="180" t="s">
        <v>55</v>
      </c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2"/>
      <c r="EM16" s="180" t="s">
        <v>55</v>
      </c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2"/>
    </row>
    <row r="17" spans="1:157" s="4" customFormat="1" ht="18.75">
      <c r="A17" s="239" t="s">
        <v>60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1"/>
      <c r="AR17" s="60">
        <v>160</v>
      </c>
      <c r="AS17" s="242" t="s">
        <v>180</v>
      </c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4"/>
      <c r="BJ17" s="78"/>
      <c r="BK17" s="180">
        <f>DX17</f>
        <v>1220000</v>
      </c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2"/>
      <c r="CC17" s="180" t="s">
        <v>55</v>
      </c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2"/>
      <c r="CR17" s="77" t="s">
        <v>55</v>
      </c>
      <c r="CS17" s="78" t="s">
        <v>55</v>
      </c>
      <c r="CT17" s="180" t="s">
        <v>55</v>
      </c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2"/>
      <c r="DI17" s="180" t="s">
        <v>55</v>
      </c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2"/>
      <c r="DX17" s="180">
        <v>1220000</v>
      </c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2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</row>
    <row r="18" spans="1:157" s="4" customFormat="1" ht="18.75">
      <c r="A18" s="239" t="s">
        <v>61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1"/>
      <c r="AR18" s="60">
        <v>180</v>
      </c>
      <c r="AS18" s="209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1"/>
      <c r="BJ18" s="81"/>
      <c r="BK18" s="180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2"/>
      <c r="CC18" s="180" t="s">
        <v>55</v>
      </c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2"/>
      <c r="CR18" s="77" t="s">
        <v>55</v>
      </c>
      <c r="CS18" s="78" t="s">
        <v>55</v>
      </c>
      <c r="CT18" s="180" t="s">
        <v>55</v>
      </c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2"/>
      <c r="DI18" s="180" t="s">
        <v>55</v>
      </c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2"/>
      <c r="DX18" s="180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2"/>
      <c r="EM18" s="174" t="s">
        <v>55</v>
      </c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</row>
    <row r="19" spans="1:157" s="4" customFormat="1" ht="18.75">
      <c r="A19" s="239" t="s">
        <v>62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1"/>
      <c r="AR19" s="60"/>
      <c r="AS19" s="209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1"/>
      <c r="BJ19" s="81"/>
      <c r="BK19" s="180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2"/>
      <c r="CC19" s="180" t="s">
        <v>55</v>
      </c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2"/>
      <c r="CR19" s="77" t="s">
        <v>55</v>
      </c>
      <c r="CS19" s="78" t="s">
        <v>55</v>
      </c>
      <c r="CT19" s="180" t="s">
        <v>55</v>
      </c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2"/>
      <c r="DI19" s="180" t="s">
        <v>55</v>
      </c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2"/>
      <c r="DX19" s="180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2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</row>
    <row r="20" spans="1:157" s="4" customFormat="1" ht="18.75">
      <c r="A20" s="239" t="s">
        <v>63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1"/>
      <c r="AR20" s="60"/>
      <c r="AS20" s="209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1"/>
      <c r="BJ20" s="81"/>
      <c r="BK20" s="180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2"/>
      <c r="CC20" s="180" t="s">
        <v>55</v>
      </c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2"/>
      <c r="CR20" s="77" t="s">
        <v>55</v>
      </c>
      <c r="CS20" s="78" t="s">
        <v>55</v>
      </c>
      <c r="CT20" s="180" t="s">
        <v>55</v>
      </c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2"/>
      <c r="DI20" s="180" t="s">
        <v>55</v>
      </c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2"/>
      <c r="DX20" s="180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2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</row>
    <row r="21" spans="1:157" s="27" customFormat="1" ht="18.75">
      <c r="A21" s="212" t="s">
        <v>64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4"/>
      <c r="AR21" s="90">
        <v>200</v>
      </c>
      <c r="AS21" s="215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7"/>
      <c r="BJ21" s="91"/>
      <c r="BK21" s="177">
        <f>BK22+BK34+BK47+BK50+BK72</f>
        <v>17872895</v>
      </c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9"/>
      <c r="CC21" s="177">
        <f>CC22+CC34+CC47+CC50+CC74+CC75+CC73</f>
        <v>0</v>
      </c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9"/>
      <c r="CR21" s="88">
        <f>CR22+CR34+CR47+CR50+CR75+CR72</f>
        <v>7652895</v>
      </c>
      <c r="CS21" s="88">
        <f>CS22+CS34+CS47+CS50+CS74+CS75</f>
        <v>0</v>
      </c>
      <c r="CT21" s="178">
        <f>CT22+CT34+CT47+CT50</f>
        <v>0</v>
      </c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9"/>
      <c r="DI21" s="177">
        <f>DI22+DI34+DI47+DI50</f>
        <v>0</v>
      </c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9"/>
      <c r="DX21" s="177">
        <f>DX22+DX34+DX50+DX73+DV74</f>
        <v>10220000</v>
      </c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9"/>
      <c r="EM21" s="221">
        <v>0</v>
      </c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</row>
    <row r="22" spans="1:157" s="4" customFormat="1" ht="18.75">
      <c r="A22" s="175" t="s">
        <v>72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50"/>
      <c r="AR22" s="60">
        <v>210</v>
      </c>
      <c r="AS22" s="209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1"/>
      <c r="BJ22" s="117">
        <v>210</v>
      </c>
      <c r="BK22" s="177">
        <f aca="true" t="shared" si="0" ref="BK22:BK34">CC22+CR22+CS22+CT22+DI22+DX22</f>
        <v>8177779</v>
      </c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9"/>
      <c r="CC22" s="177">
        <f>CC23+CC26</f>
        <v>0</v>
      </c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9"/>
      <c r="CR22" s="86">
        <f>CR23+CR26</f>
        <v>1977779</v>
      </c>
      <c r="CS22" s="88">
        <f>CS23+CS26</f>
        <v>0</v>
      </c>
      <c r="CT22" s="178">
        <f>CT23+CT26</f>
        <v>0</v>
      </c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9"/>
      <c r="DI22" s="177">
        <f>DI23+DI26</f>
        <v>0</v>
      </c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9"/>
      <c r="DX22" s="177">
        <f>DX23+DX26</f>
        <v>6200000</v>
      </c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9"/>
      <c r="EM22" s="221">
        <f>EM23+EM26</f>
        <v>0</v>
      </c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</row>
    <row r="23" spans="1:157" s="4" customFormat="1" ht="33" customHeight="1">
      <c r="A23" s="206" t="s">
        <v>65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8"/>
      <c r="AR23" s="60">
        <v>211</v>
      </c>
      <c r="AS23" s="209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1"/>
      <c r="BJ23" s="117" t="s">
        <v>182</v>
      </c>
      <c r="BK23" s="177">
        <f t="shared" si="0"/>
        <v>8177779</v>
      </c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9"/>
      <c r="CC23" s="177">
        <f>SUM(CC24:CQ25)</f>
        <v>0</v>
      </c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9"/>
      <c r="CR23" s="88">
        <f>SUM(CR24:CR25)</f>
        <v>1977779</v>
      </c>
      <c r="CS23" s="87">
        <f>SUM(CS24:CS25)</f>
        <v>0</v>
      </c>
      <c r="CT23" s="178">
        <f>SUM(CT24:DH25)</f>
        <v>0</v>
      </c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9"/>
      <c r="DI23" s="177">
        <f>SUM(DI24:DW25)</f>
        <v>0</v>
      </c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9"/>
      <c r="DX23" s="177">
        <f>SUM(DX24:EL25)</f>
        <v>6200000</v>
      </c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9"/>
      <c r="EM23" s="221">
        <f>SUM(EM24:FA25)</f>
        <v>0</v>
      </c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</row>
    <row r="24" spans="1:157" s="4" customFormat="1" ht="18.75" customHeight="1">
      <c r="A24" s="175" t="s">
        <v>15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50"/>
      <c r="AR24" s="63"/>
      <c r="AS24" s="192">
        <v>111</v>
      </c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4"/>
      <c r="BJ24" s="81" t="s">
        <v>185</v>
      </c>
      <c r="BK24" s="177">
        <f t="shared" si="0"/>
        <v>6319579</v>
      </c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9"/>
      <c r="CC24" s="180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2"/>
      <c r="CR24" s="77">
        <v>1519579</v>
      </c>
      <c r="CS24" s="78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2"/>
      <c r="DI24" s="180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2"/>
      <c r="DX24" s="180">
        <v>4800000</v>
      </c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2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</row>
    <row r="25" spans="1:157" s="4" customFormat="1" ht="18.75">
      <c r="A25" s="175" t="s">
        <v>135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50"/>
      <c r="AR25" s="63"/>
      <c r="AS25" s="192">
        <v>119</v>
      </c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4"/>
      <c r="BJ25" s="81" t="s">
        <v>186</v>
      </c>
      <c r="BK25" s="177">
        <f t="shared" si="0"/>
        <v>1858200</v>
      </c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9"/>
      <c r="CC25" s="180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2"/>
      <c r="CR25" s="77">
        <v>458200</v>
      </c>
      <c r="CS25" s="78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2"/>
      <c r="DI25" s="180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2"/>
      <c r="DX25" s="180">
        <v>1400000</v>
      </c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2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</row>
    <row r="26" spans="1:157" s="4" customFormat="1" ht="24.75" customHeight="1">
      <c r="A26" s="206" t="s">
        <v>16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8"/>
      <c r="AR26" s="64"/>
      <c r="AS26" s="233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5"/>
      <c r="BJ26" s="92"/>
      <c r="BK26" s="236">
        <f t="shared" si="0"/>
        <v>0</v>
      </c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8"/>
      <c r="CC26" s="228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30"/>
      <c r="CR26" s="83"/>
      <c r="CS26" s="84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30"/>
      <c r="DI26" s="228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30"/>
      <c r="DX26" s="228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30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</row>
    <row r="27" spans="1:157" s="4" customFormat="1" ht="18.75" customHeight="1" hidden="1">
      <c r="A27" s="232" t="s">
        <v>66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57">
        <v>220</v>
      </c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81"/>
      <c r="BK27" s="177">
        <f t="shared" si="0"/>
        <v>0</v>
      </c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9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78"/>
      <c r="CS27" s="78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</row>
    <row r="28" spans="1:157" s="4" customFormat="1" ht="18.75" customHeight="1" hidden="1">
      <c r="A28" s="223" t="s">
        <v>67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5"/>
      <c r="AR28" s="65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82"/>
      <c r="BK28" s="177">
        <f t="shared" si="0"/>
        <v>0</v>
      </c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9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80"/>
      <c r="CS28" s="79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</row>
    <row r="29" spans="1:157" s="4" customFormat="1" ht="18.75" customHeight="1" hidden="1">
      <c r="A29" s="206" t="s">
        <v>27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8"/>
      <c r="AR29" s="63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81"/>
      <c r="BK29" s="177">
        <f t="shared" si="0"/>
        <v>0</v>
      </c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9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77"/>
      <c r="CS29" s="78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</row>
    <row r="30" spans="1:157" s="4" customFormat="1" ht="18.75" customHeight="1" hidden="1">
      <c r="A30" s="206" t="s">
        <v>68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8"/>
      <c r="AR30" s="63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81"/>
      <c r="BK30" s="177">
        <f t="shared" si="0"/>
        <v>0</v>
      </c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9"/>
      <c r="CC30" s="180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2"/>
      <c r="CR30" s="77"/>
      <c r="CS30" s="78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80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</row>
    <row r="31" spans="1:157" s="4" customFormat="1" ht="36.75" customHeight="1" hidden="1">
      <c r="A31" s="206" t="s">
        <v>69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8"/>
      <c r="AR31" s="63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81"/>
      <c r="BK31" s="177">
        <f t="shared" si="0"/>
        <v>0</v>
      </c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9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77"/>
      <c r="CS31" s="78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80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</row>
    <row r="32" spans="1:157" s="4" customFormat="1" ht="18.75" customHeight="1" hidden="1">
      <c r="A32" s="206" t="s">
        <v>28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8"/>
      <c r="AR32" s="63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81"/>
      <c r="BK32" s="177">
        <f t="shared" si="0"/>
        <v>0</v>
      </c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9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77"/>
      <c r="CS32" s="78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80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2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</row>
    <row r="33" spans="1:157" s="4" customFormat="1" ht="18.75" customHeight="1" hidden="1">
      <c r="A33" s="206" t="s">
        <v>28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8"/>
      <c r="AR33" s="63"/>
      <c r="AS33" s="192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4"/>
      <c r="BJ33" s="81"/>
      <c r="BK33" s="177">
        <f t="shared" si="0"/>
        <v>0</v>
      </c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9"/>
      <c r="CC33" s="180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2"/>
      <c r="CR33" s="77"/>
      <c r="CS33" s="78"/>
      <c r="CT33" s="180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2"/>
      <c r="DI33" s="180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2"/>
      <c r="DX33" s="180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2"/>
      <c r="EM33" s="180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2"/>
    </row>
    <row r="34" spans="1:157" s="4" customFormat="1" ht="33.75" customHeight="1">
      <c r="A34" s="206" t="s">
        <v>70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8"/>
      <c r="AR34" s="60">
        <v>230</v>
      </c>
      <c r="AS34" s="192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4"/>
      <c r="BJ34" s="117">
        <v>290</v>
      </c>
      <c r="BK34" s="177">
        <f t="shared" si="0"/>
        <v>1574958</v>
      </c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9"/>
      <c r="CC34" s="177">
        <f>SUM(CC36:CQ42)</f>
        <v>0</v>
      </c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9"/>
      <c r="CR34" s="88">
        <f>SUM(CR36:CR42)</f>
        <v>1365958</v>
      </c>
      <c r="CS34" s="87">
        <f>SUM(CS36:CS42)</f>
        <v>0</v>
      </c>
      <c r="CT34" s="178">
        <f>SUM(CT36:DF42)</f>
        <v>0</v>
      </c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9"/>
      <c r="DI34" s="177">
        <f>SUM(DI36:DV42)</f>
        <v>0</v>
      </c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9"/>
      <c r="DX34" s="177">
        <f>SUM(DX36:EL42)</f>
        <v>209000</v>
      </c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9"/>
      <c r="EM34" s="221">
        <f>SUM(EM36:FA42)</f>
        <v>0</v>
      </c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</row>
    <row r="35" spans="1:157" s="4" customFormat="1" ht="15" customHeight="1">
      <c r="A35" s="206" t="s">
        <v>71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8"/>
      <c r="AR35" s="63"/>
      <c r="AS35" s="192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4"/>
      <c r="BJ35" s="81"/>
      <c r="BK35" s="184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6"/>
      <c r="CC35" s="180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2"/>
      <c r="CR35" s="77"/>
      <c r="CS35" s="78"/>
      <c r="CT35" s="180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2"/>
      <c r="DI35" s="180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2"/>
      <c r="DX35" s="180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  <c r="EL35" s="182"/>
      <c r="EM35" s="180"/>
      <c r="EN35" s="181"/>
      <c r="EO35" s="181"/>
      <c r="EP35" s="181"/>
      <c r="EQ35" s="181"/>
      <c r="ER35" s="181"/>
      <c r="ES35" s="181"/>
      <c r="ET35" s="181"/>
      <c r="EU35" s="181"/>
      <c r="EV35" s="181"/>
      <c r="EW35" s="181"/>
      <c r="EX35" s="181"/>
      <c r="EY35" s="181"/>
      <c r="EZ35" s="181"/>
      <c r="FA35" s="182"/>
    </row>
    <row r="36" spans="1:157" s="4" customFormat="1" ht="29.25" customHeight="1">
      <c r="A36" s="218" t="s">
        <v>73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20"/>
      <c r="AR36" s="63"/>
      <c r="AS36" s="192">
        <v>853</v>
      </c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4"/>
      <c r="BJ36" s="81" t="s">
        <v>213</v>
      </c>
      <c r="BK36" s="177">
        <f aca="true" t="shared" si="1" ref="BK36:BK47">CC36+CR36+CS36+CT36+DI36+DX36</f>
        <v>115000</v>
      </c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9"/>
      <c r="CC36" s="180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2"/>
      <c r="CR36" s="77"/>
      <c r="CS36" s="78"/>
      <c r="CT36" s="180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2"/>
      <c r="DI36" s="180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2"/>
      <c r="DX36" s="180">
        <v>115000</v>
      </c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2"/>
      <c r="EM36" s="180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2"/>
    </row>
    <row r="37" spans="1:157" s="4" customFormat="1" ht="18.75">
      <c r="A37" s="206" t="s">
        <v>75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8"/>
      <c r="AR37" s="63"/>
      <c r="AS37" s="192">
        <v>831</v>
      </c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4"/>
      <c r="BJ37" s="81" t="s">
        <v>209</v>
      </c>
      <c r="BK37" s="177">
        <f t="shared" si="1"/>
        <v>0</v>
      </c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9"/>
      <c r="CC37" s="180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2"/>
      <c r="CR37" s="78"/>
      <c r="CS37" s="77"/>
      <c r="CT37" s="180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2"/>
      <c r="DI37" s="180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2"/>
      <c r="DX37" s="180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2"/>
      <c r="EM37" s="180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2"/>
    </row>
    <row r="38" spans="1:157" s="4" customFormat="1" ht="18.75">
      <c r="A38" s="206" t="s">
        <v>181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8"/>
      <c r="AR38" s="63"/>
      <c r="AS38" s="192">
        <v>244</v>
      </c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4"/>
      <c r="BJ38" s="81" t="s">
        <v>212</v>
      </c>
      <c r="BK38" s="177">
        <f t="shared" si="1"/>
        <v>0</v>
      </c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9"/>
      <c r="CC38" s="180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2"/>
      <c r="CR38" s="78"/>
      <c r="CS38" s="77"/>
      <c r="CT38" s="180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2"/>
      <c r="DI38" s="180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2"/>
      <c r="DX38" s="180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2"/>
      <c r="EM38" s="180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2"/>
    </row>
    <row r="39" spans="1:157" s="4" customFormat="1" ht="18.75">
      <c r="A39" s="206" t="s">
        <v>214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8"/>
      <c r="AR39" s="63"/>
      <c r="AS39" s="192">
        <v>853</v>
      </c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4"/>
      <c r="BJ39" s="81" t="s">
        <v>209</v>
      </c>
      <c r="BK39" s="177">
        <f t="shared" si="1"/>
        <v>0</v>
      </c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9"/>
      <c r="CC39" s="180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2"/>
      <c r="CR39" s="78"/>
      <c r="CS39" s="77"/>
      <c r="CT39" s="180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2"/>
      <c r="DI39" s="180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2"/>
      <c r="DX39" s="180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2"/>
      <c r="EM39" s="180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2"/>
    </row>
    <row r="40" spans="1:157" s="4" customFormat="1" ht="33" customHeight="1">
      <c r="A40" s="206" t="s">
        <v>74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8"/>
      <c r="AR40" s="63"/>
      <c r="AS40" s="192">
        <v>851</v>
      </c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4"/>
      <c r="BJ40" s="81" t="s">
        <v>184</v>
      </c>
      <c r="BK40" s="177">
        <f t="shared" si="1"/>
        <v>1449458</v>
      </c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9"/>
      <c r="CC40" s="180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2"/>
      <c r="CR40" s="78">
        <v>1359458</v>
      </c>
      <c r="CS40" s="77"/>
      <c r="CT40" s="180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2"/>
      <c r="DI40" s="180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2"/>
      <c r="DX40" s="180">
        <v>90000</v>
      </c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2"/>
      <c r="EM40" s="180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2"/>
    </row>
    <row r="41" spans="1:157" s="4" customFormat="1" ht="18.75">
      <c r="A41" s="206" t="s">
        <v>210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8"/>
      <c r="AR41" s="63"/>
      <c r="AS41" s="192">
        <v>852</v>
      </c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4"/>
      <c r="BJ41" s="81" t="s">
        <v>213</v>
      </c>
      <c r="BK41" s="177">
        <f t="shared" si="1"/>
        <v>6500</v>
      </c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9"/>
      <c r="CC41" s="180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2"/>
      <c r="CR41" s="78">
        <v>2500</v>
      </c>
      <c r="CS41" s="77"/>
      <c r="CT41" s="180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2"/>
      <c r="DI41" s="180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2"/>
      <c r="DX41" s="180">
        <v>4000</v>
      </c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2"/>
      <c r="EM41" s="180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2"/>
    </row>
    <row r="42" spans="1:157" s="4" customFormat="1" ht="18.75">
      <c r="A42" s="206" t="s">
        <v>211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8"/>
      <c r="AR42" s="63"/>
      <c r="AS42" s="192">
        <v>853</v>
      </c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4"/>
      <c r="BJ42" s="81" t="s">
        <v>184</v>
      </c>
      <c r="BK42" s="177">
        <f t="shared" si="1"/>
        <v>4000</v>
      </c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9"/>
      <c r="CC42" s="180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2"/>
      <c r="CR42" s="78">
        <v>4000</v>
      </c>
      <c r="CS42" s="77"/>
      <c r="CT42" s="180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2"/>
      <c r="DI42" s="180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2"/>
      <c r="DX42" s="180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2"/>
      <c r="EM42" s="180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2"/>
    </row>
    <row r="43" spans="1:157" s="4" customFormat="1" ht="39" customHeight="1" hidden="1">
      <c r="A43" s="175" t="s">
        <v>24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50"/>
      <c r="AR43" s="60">
        <v>240</v>
      </c>
      <c r="AS43" s="192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4"/>
      <c r="BJ43" s="81"/>
      <c r="BK43" s="177">
        <f t="shared" si="1"/>
        <v>0</v>
      </c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9"/>
      <c r="CC43" s="180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2"/>
      <c r="CR43" s="77"/>
      <c r="CS43" s="78"/>
      <c r="CT43" s="180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2"/>
      <c r="DI43" s="180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2"/>
      <c r="DX43" s="180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2"/>
      <c r="EM43" s="76"/>
      <c r="EN43" s="181"/>
      <c r="EO43" s="181"/>
      <c r="EP43" s="181"/>
      <c r="EQ43" s="181"/>
      <c r="ER43" s="181"/>
      <c r="ES43" s="181"/>
      <c r="ET43" s="181"/>
      <c r="EU43" s="181"/>
      <c r="EV43" s="181"/>
      <c r="EW43" s="181"/>
      <c r="EX43" s="181"/>
      <c r="EY43" s="181"/>
      <c r="EZ43" s="181"/>
      <c r="FA43" s="182"/>
    </row>
    <row r="44" spans="1:157" s="4" customFormat="1" ht="18.75" customHeight="1" hidden="1">
      <c r="A44" s="206" t="s">
        <v>71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8"/>
      <c r="AR44" s="63"/>
      <c r="AS44" s="192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4"/>
      <c r="BJ44" s="81"/>
      <c r="BK44" s="177">
        <f t="shared" si="1"/>
        <v>0</v>
      </c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9"/>
      <c r="CC44" s="180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2"/>
      <c r="CR44" s="77"/>
      <c r="CS44" s="78"/>
      <c r="CT44" s="180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2"/>
      <c r="DI44" s="180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2"/>
      <c r="DX44" s="180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2"/>
      <c r="EM44" s="76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2"/>
    </row>
    <row r="45" spans="1:157" s="4" customFormat="1" ht="39" customHeight="1" hidden="1">
      <c r="A45" s="175" t="s">
        <v>29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50"/>
      <c r="AR45" s="63"/>
      <c r="AS45" s="192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4"/>
      <c r="BJ45" s="81"/>
      <c r="BK45" s="177">
        <f t="shared" si="1"/>
        <v>0</v>
      </c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9"/>
      <c r="CC45" s="180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2"/>
      <c r="CR45" s="77"/>
      <c r="CS45" s="78"/>
      <c r="CT45" s="180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2"/>
      <c r="DI45" s="180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2"/>
      <c r="DX45" s="180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2"/>
      <c r="EM45" s="76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2"/>
    </row>
    <row r="46" spans="1:157" s="4" customFormat="1" ht="57" customHeight="1" hidden="1">
      <c r="A46" s="175" t="s">
        <v>76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50"/>
      <c r="AR46" s="63"/>
      <c r="AS46" s="192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4"/>
      <c r="BJ46" s="81"/>
      <c r="BK46" s="177">
        <f t="shared" si="1"/>
        <v>0</v>
      </c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9"/>
      <c r="CC46" s="180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2"/>
      <c r="CR46" s="77"/>
      <c r="CS46" s="78"/>
      <c r="CT46" s="180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2"/>
      <c r="DI46" s="180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2"/>
      <c r="DX46" s="180"/>
      <c r="DY46" s="181"/>
      <c r="DZ46" s="181"/>
      <c r="EA46" s="181"/>
      <c r="EB46" s="181"/>
      <c r="EC46" s="181"/>
      <c r="ED46" s="181"/>
      <c r="EE46" s="181"/>
      <c r="EF46" s="181"/>
      <c r="EG46" s="181"/>
      <c r="EH46" s="181"/>
      <c r="EI46" s="181"/>
      <c r="EJ46" s="181"/>
      <c r="EK46" s="181"/>
      <c r="EL46" s="182"/>
      <c r="EM46" s="76"/>
      <c r="EN46" s="181"/>
      <c r="EO46" s="181"/>
      <c r="EP46" s="181"/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2"/>
    </row>
    <row r="47" spans="1:157" s="4" customFormat="1" ht="36" customHeight="1">
      <c r="A47" s="206" t="s">
        <v>77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8"/>
      <c r="AR47" s="60">
        <v>250</v>
      </c>
      <c r="AS47" s="192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4"/>
      <c r="BJ47" s="81"/>
      <c r="BK47" s="177">
        <f t="shared" si="1"/>
        <v>0</v>
      </c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9"/>
      <c r="CC47" s="177">
        <f>CC49</f>
        <v>0</v>
      </c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9"/>
      <c r="CR47" s="86">
        <f>CR49</f>
        <v>0</v>
      </c>
      <c r="CS47" s="88">
        <f>CS49</f>
        <v>0</v>
      </c>
      <c r="CT47" s="177">
        <f>CT49</f>
        <v>0</v>
      </c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9"/>
      <c r="DI47" s="177">
        <f>DI49</f>
        <v>0</v>
      </c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9"/>
      <c r="DX47" s="177">
        <f>DX49</f>
        <v>0</v>
      </c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9"/>
      <c r="EM47" s="177">
        <f>EM49</f>
        <v>0</v>
      </c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9"/>
    </row>
    <row r="48" spans="1:157" s="4" customFormat="1" ht="14.25" customHeight="1">
      <c r="A48" s="218" t="s">
        <v>71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20"/>
      <c r="AR48" s="63"/>
      <c r="AS48" s="192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4"/>
      <c r="BJ48" s="81"/>
      <c r="BK48" s="184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6"/>
      <c r="CC48" s="180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2"/>
      <c r="CR48" s="77"/>
      <c r="CS48" s="78"/>
      <c r="CT48" s="180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2"/>
      <c r="DI48" s="180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2"/>
      <c r="DX48" s="180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2"/>
      <c r="EM48" s="180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2"/>
    </row>
    <row r="49" spans="1:157" s="4" customFormat="1" ht="18.75">
      <c r="A49" s="206" t="s">
        <v>28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8"/>
      <c r="AR49" s="63"/>
      <c r="AS49" s="176">
        <v>244</v>
      </c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81" t="s">
        <v>184</v>
      </c>
      <c r="BK49" s="177">
        <f>CC49+CR49+CS49+CT49+DI49+DX49</f>
        <v>0</v>
      </c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9"/>
      <c r="CC49" s="180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2"/>
      <c r="CR49" s="77"/>
      <c r="CS49" s="78"/>
      <c r="CT49" s="180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2"/>
      <c r="DI49" s="180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2"/>
      <c r="DX49" s="180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2"/>
      <c r="EM49" s="180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2"/>
    </row>
    <row r="50" spans="1:157" s="4" customFormat="1" ht="37.5" customHeight="1">
      <c r="A50" s="212" t="s">
        <v>78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4"/>
      <c r="AR50" s="90">
        <v>260</v>
      </c>
      <c r="AS50" s="215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7"/>
      <c r="BJ50" s="91"/>
      <c r="BK50" s="177">
        <f>CC50+CR50+CS50+CT50+DI50+DX50</f>
        <v>8120158</v>
      </c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9"/>
      <c r="CC50" s="177">
        <f>CC52+CC53+CC54+CC55+CC56+CC61+CC62+CC65</f>
        <v>0</v>
      </c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9"/>
      <c r="CR50" s="86">
        <f>CR52+CR53+CR54+CR55+CR56+CR60+CR61+CR62+CR65</f>
        <v>4309158</v>
      </c>
      <c r="CS50" s="88">
        <f>CS52+CS53+CS54+CS55+CS56+CS61+CS62+CS65</f>
        <v>0</v>
      </c>
      <c r="CT50" s="177">
        <f>CT52+CT53+CT54+CT55+CT56+CT61+CT62+CT65</f>
        <v>0</v>
      </c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9"/>
      <c r="DI50" s="177">
        <f>DI52+DI53+DI54+DI55+DI56+DI61+DI62+DI65</f>
        <v>0</v>
      </c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9"/>
      <c r="DX50" s="177">
        <f>DX52+DX53+DX54+DX55+DX56+DX61+DX62+DX65+DX60</f>
        <v>3811000</v>
      </c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9"/>
      <c r="EM50" s="177">
        <f>EM52+EM53+EM54+EM55+EM56+EM61+EM62+EM65</f>
        <v>0</v>
      </c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9"/>
    </row>
    <row r="51" spans="1:157" s="4" customFormat="1" ht="15" customHeight="1">
      <c r="A51" s="206" t="s">
        <v>71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8"/>
      <c r="AR51" s="63"/>
      <c r="AS51" s="209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1"/>
      <c r="BJ51" s="81"/>
      <c r="BK51" s="184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6"/>
      <c r="CC51" s="180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2"/>
      <c r="CR51" s="77"/>
      <c r="CS51" s="78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2"/>
      <c r="DI51" s="180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2"/>
      <c r="DX51" s="180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2"/>
      <c r="EM51" s="203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5"/>
    </row>
    <row r="52" spans="1:157" s="4" customFormat="1" ht="18.75">
      <c r="A52" s="175" t="s">
        <v>17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50"/>
      <c r="AR52" s="63"/>
      <c r="AS52" s="192">
        <v>244</v>
      </c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4"/>
      <c r="BJ52" s="81" t="s">
        <v>187</v>
      </c>
      <c r="BK52" s="177">
        <f aca="true" t="shared" si="2" ref="BK52:BK75">CC52+CR52+CS52+CT52+DI52+DX52</f>
        <v>15000</v>
      </c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9"/>
      <c r="CC52" s="180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2"/>
      <c r="CR52" s="77"/>
      <c r="CS52" s="78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2"/>
      <c r="DI52" s="180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2"/>
      <c r="DX52" s="180">
        <v>15000</v>
      </c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2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</row>
    <row r="53" spans="1:157" s="4" customFormat="1" ht="18.75">
      <c r="A53" s="175" t="s">
        <v>18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50"/>
      <c r="AR53" s="63"/>
      <c r="AS53" s="192">
        <v>244</v>
      </c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4"/>
      <c r="BJ53" s="81" t="s">
        <v>188</v>
      </c>
      <c r="BK53" s="177">
        <f t="shared" si="2"/>
        <v>40000</v>
      </c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9"/>
      <c r="CC53" s="180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2"/>
      <c r="CR53" s="77"/>
      <c r="CS53" s="78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2"/>
      <c r="DI53" s="180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2"/>
      <c r="DX53" s="180">
        <v>40000</v>
      </c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2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</row>
    <row r="54" spans="1:157" s="4" customFormat="1" ht="18.75">
      <c r="A54" s="175" t="s">
        <v>19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50"/>
      <c r="AR54" s="63"/>
      <c r="AS54" s="192">
        <v>244</v>
      </c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4"/>
      <c r="BJ54" s="81" t="s">
        <v>189</v>
      </c>
      <c r="BK54" s="177">
        <f t="shared" si="2"/>
        <v>4390436</v>
      </c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9"/>
      <c r="CC54" s="180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2"/>
      <c r="CR54" s="77">
        <v>4040436</v>
      </c>
      <c r="CS54" s="78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2"/>
      <c r="DI54" s="180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2"/>
      <c r="DX54" s="180">
        <v>350000</v>
      </c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2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</row>
    <row r="55" spans="1:157" s="4" customFormat="1" ht="18.75">
      <c r="A55" s="175" t="s">
        <v>20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50"/>
      <c r="AR55" s="63"/>
      <c r="AS55" s="176">
        <v>244</v>
      </c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81" t="s">
        <v>190</v>
      </c>
      <c r="BK55" s="177">
        <f t="shared" si="2"/>
        <v>0</v>
      </c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9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78"/>
      <c r="CS55" s="78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</row>
    <row r="56" spans="1:157" s="4" customFormat="1" ht="18.75">
      <c r="A56" s="175" t="s">
        <v>79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50"/>
      <c r="AR56" s="63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17">
        <v>225</v>
      </c>
      <c r="BK56" s="177">
        <f t="shared" si="2"/>
        <v>1749160</v>
      </c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9"/>
      <c r="CC56" s="199">
        <f>SUM(CC58:CQ59)</f>
        <v>0</v>
      </c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89">
        <f>SUM(CR57:CR59)</f>
        <v>199160</v>
      </c>
      <c r="CS56" s="89">
        <f>SUM(CS57:CS59)</f>
        <v>0</v>
      </c>
      <c r="CT56" s="199">
        <f>SUM(CT57:DH59)</f>
        <v>0</v>
      </c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>
        <f>SUM(DI57:DW59)</f>
        <v>0</v>
      </c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200">
        <f>SUM(DX57:EL59)</f>
        <v>1550000</v>
      </c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2"/>
      <c r="EM56" s="200">
        <f>SUM(EM57:FA59)</f>
        <v>0</v>
      </c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2"/>
    </row>
    <row r="57" spans="1:157" s="4" customFormat="1" ht="18.75">
      <c r="A57" s="175" t="s">
        <v>79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50"/>
      <c r="AR57" s="63"/>
      <c r="AS57" s="176">
        <v>244</v>
      </c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81" t="s">
        <v>197</v>
      </c>
      <c r="BK57" s="177">
        <f t="shared" si="2"/>
        <v>1149160</v>
      </c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9"/>
      <c r="CC57" s="180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2"/>
      <c r="CR57" s="78">
        <v>199160</v>
      </c>
      <c r="CS57" s="78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80">
        <v>950000</v>
      </c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2"/>
      <c r="EM57" s="180"/>
      <c r="EN57" s="181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2"/>
    </row>
    <row r="58" spans="1:157" s="4" customFormat="1" ht="18.75">
      <c r="A58" s="175" t="s">
        <v>216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50"/>
      <c r="AR58" s="63"/>
      <c r="AS58" s="176">
        <v>243</v>
      </c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81" t="s">
        <v>198</v>
      </c>
      <c r="BK58" s="177">
        <f t="shared" si="2"/>
        <v>0</v>
      </c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9"/>
      <c r="CC58" s="180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2"/>
      <c r="CR58" s="78"/>
      <c r="CS58" s="78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80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2"/>
      <c r="EM58" s="180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2"/>
    </row>
    <row r="59" spans="1:157" s="4" customFormat="1" ht="18.75">
      <c r="A59" s="175" t="s">
        <v>215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50"/>
      <c r="AR59" s="63"/>
      <c r="AS59" s="176">
        <v>244</v>
      </c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81" t="s">
        <v>196</v>
      </c>
      <c r="BK59" s="177">
        <f t="shared" si="2"/>
        <v>600000</v>
      </c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9"/>
      <c r="CC59" s="180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2"/>
      <c r="CR59" s="78"/>
      <c r="CS59" s="78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80">
        <v>600000</v>
      </c>
      <c r="DY59" s="181"/>
      <c r="DZ59" s="181"/>
      <c r="EA59" s="181"/>
      <c r="EB59" s="181"/>
      <c r="EC59" s="181"/>
      <c r="ED59" s="181"/>
      <c r="EE59" s="181"/>
      <c r="EF59" s="181"/>
      <c r="EG59" s="181"/>
      <c r="EH59" s="181"/>
      <c r="EI59" s="181"/>
      <c r="EJ59" s="181"/>
      <c r="EK59" s="181"/>
      <c r="EL59" s="182"/>
      <c r="EM59" s="180"/>
      <c r="EN59" s="181"/>
      <c r="EO59" s="181"/>
      <c r="EP59" s="181"/>
      <c r="EQ59" s="181"/>
      <c r="ER59" s="181"/>
      <c r="ES59" s="181"/>
      <c r="ET59" s="181"/>
      <c r="EU59" s="181"/>
      <c r="EV59" s="181"/>
      <c r="EW59" s="181"/>
      <c r="EX59" s="181"/>
      <c r="EY59" s="181"/>
      <c r="EZ59" s="181"/>
      <c r="FA59" s="182"/>
    </row>
    <row r="60" spans="1:157" s="4" customFormat="1" ht="18.75">
      <c r="A60" s="175" t="s">
        <v>21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50"/>
      <c r="AR60" s="63"/>
      <c r="AS60" s="176">
        <v>244</v>
      </c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81" t="s">
        <v>191</v>
      </c>
      <c r="BK60" s="177">
        <f t="shared" si="2"/>
        <v>1029562</v>
      </c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9"/>
      <c r="CC60" s="180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2"/>
      <c r="CR60" s="78">
        <v>69562</v>
      </c>
      <c r="CS60" s="78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>
        <v>960000</v>
      </c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</row>
    <row r="61" spans="1:157" s="4" customFormat="1" ht="18.75">
      <c r="A61" s="175" t="s">
        <v>21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50"/>
      <c r="AR61" s="63"/>
      <c r="AS61" s="176">
        <v>244</v>
      </c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81" t="s">
        <v>217</v>
      </c>
      <c r="BK61" s="177">
        <f t="shared" si="2"/>
        <v>8000</v>
      </c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9"/>
      <c r="CC61" s="180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2"/>
      <c r="CR61" s="78">
        <v>0</v>
      </c>
      <c r="CS61" s="78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>
        <v>8000</v>
      </c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</row>
    <row r="62" spans="1:157" s="4" customFormat="1" ht="18.75">
      <c r="A62" s="175" t="s">
        <v>22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50"/>
      <c r="AR62" s="6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17">
        <v>310</v>
      </c>
      <c r="BK62" s="177">
        <f t="shared" si="2"/>
        <v>630000</v>
      </c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9"/>
      <c r="CC62" s="199">
        <f>SUM(CC63:CQ64)</f>
        <v>0</v>
      </c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89">
        <f>SUM(CR63:CR64)</f>
        <v>0</v>
      </c>
      <c r="CS62" s="89">
        <f>SUM(CS63:CS64)</f>
        <v>0</v>
      </c>
      <c r="CT62" s="199">
        <f>SUM(CT63:DF64)</f>
        <v>0</v>
      </c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>
        <f>SUM(DI63:DW64)</f>
        <v>0</v>
      </c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200">
        <f>SUM(DX63:EL64)</f>
        <v>630000</v>
      </c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2"/>
      <c r="EM62" s="200">
        <f>SUM(EM63:FA64)</f>
        <v>0</v>
      </c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01"/>
      <c r="EZ62" s="201"/>
      <c r="FA62" s="202"/>
    </row>
    <row r="63" spans="1:157" s="4" customFormat="1" ht="18.75">
      <c r="A63" s="175" t="s">
        <v>22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50"/>
      <c r="AR63" s="66"/>
      <c r="AS63" s="176">
        <v>244</v>
      </c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81" t="s">
        <v>192</v>
      </c>
      <c r="BK63" s="177">
        <f t="shared" si="2"/>
        <v>250000</v>
      </c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9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78"/>
      <c r="CS63" s="78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>
        <v>250000</v>
      </c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80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2"/>
    </row>
    <row r="64" spans="1:157" s="4" customFormat="1" ht="18.75">
      <c r="A64" s="175" t="s">
        <v>22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50"/>
      <c r="AR64" s="66"/>
      <c r="AS64" s="176">
        <v>244</v>
      </c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81" t="s">
        <v>193</v>
      </c>
      <c r="BK64" s="177">
        <f t="shared" si="2"/>
        <v>380000</v>
      </c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9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78"/>
      <c r="CS64" s="78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>
        <v>380000</v>
      </c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80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2"/>
    </row>
    <row r="65" spans="1:157" s="4" customFormat="1" ht="30" customHeight="1">
      <c r="A65" s="175" t="s">
        <v>23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50"/>
      <c r="AR65" s="63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19" t="s">
        <v>237</v>
      </c>
      <c r="BK65" s="177">
        <f t="shared" si="2"/>
        <v>258000</v>
      </c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9"/>
      <c r="CC65" s="195">
        <f>SUM(CC66:CQ71)</f>
        <v>0</v>
      </c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75">
        <f>SUM(CR66:CR71)</f>
        <v>0</v>
      </c>
      <c r="CS65" s="7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>
        <f>SUM(DX66:EL71)</f>
        <v>258000</v>
      </c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6">
        <f>SUM(EM66:FA71)</f>
        <v>0</v>
      </c>
      <c r="EN65" s="197"/>
      <c r="EO65" s="197"/>
      <c r="EP65" s="197"/>
      <c r="EQ65" s="197"/>
      <c r="ER65" s="197"/>
      <c r="ES65" s="197"/>
      <c r="ET65" s="197"/>
      <c r="EU65" s="197"/>
      <c r="EV65" s="197"/>
      <c r="EW65" s="197"/>
      <c r="EX65" s="197"/>
      <c r="EY65" s="197"/>
      <c r="EZ65" s="197"/>
      <c r="FA65" s="198"/>
    </row>
    <row r="66" spans="1:157" s="4" customFormat="1" ht="19.5" customHeight="1">
      <c r="A66" s="175" t="s">
        <v>201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50"/>
      <c r="AR66" s="63"/>
      <c r="AS66" s="176">
        <v>244</v>
      </c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18" t="s">
        <v>238</v>
      </c>
      <c r="BK66" s="177">
        <f t="shared" si="2"/>
        <v>10000</v>
      </c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9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78"/>
      <c r="CS66" s="78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>
        <v>10000</v>
      </c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80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2"/>
    </row>
    <row r="67" spans="1:157" s="4" customFormat="1" ht="19.5" customHeight="1">
      <c r="A67" s="175" t="s">
        <v>202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50"/>
      <c r="AR67" s="63"/>
      <c r="AS67" s="176">
        <v>244</v>
      </c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18" t="s">
        <v>207</v>
      </c>
      <c r="BK67" s="177">
        <f t="shared" si="2"/>
        <v>0</v>
      </c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9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78"/>
      <c r="CS67" s="78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80"/>
      <c r="EN67" s="181"/>
      <c r="EO67" s="181"/>
      <c r="EP67" s="181"/>
      <c r="EQ67" s="181"/>
      <c r="ER67" s="181"/>
      <c r="ES67" s="181"/>
      <c r="ET67" s="181"/>
      <c r="EU67" s="181"/>
      <c r="EV67" s="181"/>
      <c r="EW67" s="181"/>
      <c r="EX67" s="181"/>
      <c r="EY67" s="181"/>
      <c r="EZ67" s="181"/>
      <c r="FA67" s="182"/>
    </row>
    <row r="68" spans="1:157" s="4" customFormat="1" ht="19.5" customHeight="1">
      <c r="A68" s="175" t="s">
        <v>203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50"/>
      <c r="AR68" s="63"/>
      <c r="AS68" s="176">
        <v>244</v>
      </c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18" t="s">
        <v>239</v>
      </c>
      <c r="BK68" s="177">
        <f t="shared" si="2"/>
        <v>60000</v>
      </c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9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78"/>
      <c r="CS68" s="78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>
        <v>60000</v>
      </c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80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2"/>
    </row>
    <row r="69" spans="1:157" s="4" customFormat="1" ht="19.5" customHeight="1">
      <c r="A69" s="175" t="s">
        <v>204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50"/>
      <c r="AR69" s="63"/>
      <c r="AS69" s="176">
        <v>244</v>
      </c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18" t="s">
        <v>208</v>
      </c>
      <c r="BK69" s="177">
        <f t="shared" si="2"/>
        <v>0</v>
      </c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9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78"/>
      <c r="CS69" s="78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80"/>
      <c r="EN69" s="181"/>
      <c r="EO69" s="181"/>
      <c r="EP69" s="181"/>
      <c r="EQ69" s="181"/>
      <c r="ER69" s="181"/>
      <c r="ES69" s="181"/>
      <c r="ET69" s="181"/>
      <c r="EU69" s="181"/>
      <c r="EV69" s="181"/>
      <c r="EW69" s="181"/>
      <c r="EX69" s="181"/>
      <c r="EY69" s="181"/>
      <c r="EZ69" s="181"/>
      <c r="FA69" s="182"/>
    </row>
    <row r="70" spans="1:157" s="4" customFormat="1" ht="19.5" customHeight="1">
      <c r="A70" s="175" t="s">
        <v>205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50"/>
      <c r="AR70" s="66"/>
      <c r="AS70" s="176">
        <v>244</v>
      </c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18" t="s">
        <v>240</v>
      </c>
      <c r="BK70" s="177">
        <f t="shared" si="2"/>
        <v>148000</v>
      </c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9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78"/>
      <c r="CS70" s="78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>
        <v>148000</v>
      </c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80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2"/>
    </row>
    <row r="71" spans="1:157" s="4" customFormat="1" ht="19.5" customHeight="1">
      <c r="A71" s="175" t="s">
        <v>206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50"/>
      <c r="AR71" s="63"/>
      <c r="AS71" s="176">
        <v>244</v>
      </c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18" t="s">
        <v>241</v>
      </c>
      <c r="BK71" s="177">
        <f t="shared" si="2"/>
        <v>40000</v>
      </c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9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78"/>
      <c r="CS71" s="78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>
        <v>40000</v>
      </c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80"/>
      <c r="EN71" s="181"/>
      <c r="EO71" s="181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2"/>
    </row>
    <row r="72" spans="1:157" s="4" customFormat="1" ht="19.5" customHeight="1">
      <c r="A72" s="175" t="s">
        <v>16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50"/>
      <c r="AR72" s="63"/>
      <c r="AS72" s="192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4"/>
      <c r="BG72" s="117"/>
      <c r="BH72" s="117"/>
      <c r="BI72" s="117"/>
      <c r="BJ72" s="117">
        <v>266</v>
      </c>
      <c r="BK72" s="177">
        <f t="shared" si="2"/>
        <v>0</v>
      </c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9"/>
      <c r="CC72" s="180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2"/>
      <c r="CR72" s="78">
        <f>CR73+CR74</f>
        <v>0</v>
      </c>
      <c r="CS72" s="78"/>
      <c r="CT72" s="180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2"/>
      <c r="DF72" s="78"/>
      <c r="DG72" s="78"/>
      <c r="DH72" s="78"/>
      <c r="DI72" s="180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85"/>
      <c r="DW72" s="78"/>
      <c r="DX72" s="180"/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81"/>
      <c r="EL72" s="182"/>
      <c r="EM72" s="180"/>
      <c r="EN72" s="181"/>
      <c r="EO72" s="181"/>
      <c r="EP72" s="181"/>
      <c r="EQ72" s="181"/>
      <c r="ER72" s="181"/>
      <c r="ES72" s="181"/>
      <c r="ET72" s="181"/>
      <c r="EU72" s="181"/>
      <c r="EV72" s="181"/>
      <c r="EW72" s="181"/>
      <c r="EX72" s="181"/>
      <c r="EY72" s="181"/>
      <c r="EZ72" s="181"/>
      <c r="FA72" s="182"/>
    </row>
    <row r="73" spans="1:157" s="4" customFormat="1" ht="19.5" customHeight="1">
      <c r="A73" s="175" t="s">
        <v>194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50"/>
      <c r="AR73" s="63"/>
      <c r="AS73" s="192">
        <v>112</v>
      </c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4"/>
      <c r="BG73" s="117"/>
      <c r="BH73" s="117"/>
      <c r="BI73" s="117"/>
      <c r="BJ73" s="81" t="s">
        <v>247</v>
      </c>
      <c r="BK73" s="177">
        <f t="shared" si="2"/>
        <v>0</v>
      </c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9"/>
      <c r="CC73" s="180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2"/>
      <c r="CR73" s="78"/>
      <c r="CS73" s="78"/>
      <c r="CT73" s="180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2"/>
      <c r="DF73" s="78"/>
      <c r="DG73" s="78"/>
      <c r="DH73" s="78"/>
      <c r="DI73" s="180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2"/>
      <c r="DW73" s="78"/>
      <c r="DX73" s="180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2"/>
      <c r="EM73" s="180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2"/>
    </row>
    <row r="74" spans="1:157" s="4" customFormat="1" ht="19.5" customHeight="1">
      <c r="A74" s="175" t="s">
        <v>195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50"/>
      <c r="AR74" s="63"/>
      <c r="AS74" s="192">
        <v>111</v>
      </c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4"/>
      <c r="BG74" s="117"/>
      <c r="BH74" s="117"/>
      <c r="BI74" s="117"/>
      <c r="BJ74" s="81" t="s">
        <v>248</v>
      </c>
      <c r="BK74" s="177">
        <f t="shared" si="2"/>
        <v>0</v>
      </c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9"/>
      <c r="CC74" s="180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2"/>
      <c r="CR74" s="78"/>
      <c r="CS74" s="78"/>
      <c r="CT74" s="180"/>
      <c r="CU74" s="181"/>
      <c r="CV74" s="181"/>
      <c r="CW74" s="181"/>
      <c r="CX74" s="181"/>
      <c r="CY74" s="181"/>
      <c r="CZ74" s="181"/>
      <c r="DA74" s="181"/>
      <c r="DB74" s="182"/>
      <c r="DC74" s="78"/>
      <c r="DD74" s="78"/>
      <c r="DE74" s="180"/>
      <c r="DF74" s="181"/>
      <c r="DG74" s="181"/>
      <c r="DH74" s="181"/>
      <c r="DI74" s="181"/>
      <c r="DJ74" s="181"/>
      <c r="DK74" s="181"/>
      <c r="DL74" s="181"/>
      <c r="DM74" s="181"/>
      <c r="DN74" s="181"/>
      <c r="DO74" s="181"/>
      <c r="DP74" s="181"/>
      <c r="DQ74" s="181"/>
      <c r="DR74" s="181"/>
      <c r="DS74" s="181"/>
      <c r="DT74" s="181"/>
      <c r="DU74" s="182"/>
      <c r="DV74" s="180"/>
      <c r="DW74" s="181"/>
      <c r="DX74" s="181"/>
      <c r="DY74" s="181"/>
      <c r="DZ74" s="181"/>
      <c r="EA74" s="181"/>
      <c r="EB74" s="181"/>
      <c r="EC74" s="181"/>
      <c r="ED74" s="181"/>
      <c r="EE74" s="181"/>
      <c r="EF74" s="181"/>
      <c r="EG74" s="181"/>
      <c r="EH74" s="181"/>
      <c r="EI74" s="181"/>
      <c r="EJ74" s="181"/>
      <c r="EK74" s="181"/>
      <c r="EL74" s="182"/>
      <c r="EM74" s="180"/>
      <c r="EN74" s="181"/>
      <c r="EO74" s="181"/>
      <c r="EP74" s="181"/>
      <c r="EQ74" s="181"/>
      <c r="ER74" s="181"/>
      <c r="ES74" s="181"/>
      <c r="ET74" s="181"/>
      <c r="EU74" s="181"/>
      <c r="EV74" s="181"/>
      <c r="EW74" s="181"/>
      <c r="EX74" s="181"/>
      <c r="EY74" s="181"/>
      <c r="EZ74" s="181"/>
      <c r="FA74" s="182"/>
    </row>
    <row r="75" spans="1:157" s="4" customFormat="1" ht="37.5" customHeight="1">
      <c r="A75" s="175" t="s">
        <v>43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50"/>
      <c r="AR75" s="60">
        <v>300</v>
      </c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81"/>
      <c r="BK75" s="177">
        <f t="shared" si="2"/>
        <v>0</v>
      </c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9"/>
      <c r="CC75" s="174"/>
      <c r="CD75" s="174"/>
      <c r="CE75" s="174"/>
      <c r="CF75" s="174"/>
      <c r="CG75" s="174"/>
      <c r="CH75" s="174"/>
      <c r="CI75" s="174"/>
      <c r="CJ75" s="174"/>
      <c r="CK75" s="174"/>
      <c r="CL75" s="174"/>
      <c r="CM75" s="174"/>
      <c r="CN75" s="174"/>
      <c r="CO75" s="174"/>
      <c r="CP75" s="174"/>
      <c r="CQ75" s="174"/>
      <c r="CR75" s="78"/>
      <c r="CS75" s="78"/>
      <c r="CT75" s="174"/>
      <c r="CU75" s="174"/>
      <c r="CV75" s="174"/>
      <c r="CW75" s="174"/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4"/>
      <c r="DX75" s="174"/>
      <c r="DY75" s="174"/>
      <c r="DZ75" s="174"/>
      <c r="EA75" s="174"/>
      <c r="EB75" s="174"/>
      <c r="EC75" s="174"/>
      <c r="ED75" s="174"/>
      <c r="EE75" s="174"/>
      <c r="EF75" s="174"/>
      <c r="EG75" s="174"/>
      <c r="EH75" s="174"/>
      <c r="EI75" s="174"/>
      <c r="EJ75" s="174"/>
      <c r="EK75" s="174"/>
      <c r="EL75" s="174"/>
      <c r="EM75" s="180"/>
      <c r="EN75" s="181"/>
      <c r="EO75" s="181"/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2"/>
    </row>
    <row r="76" spans="1:157" s="4" customFormat="1" ht="15" customHeight="1">
      <c r="A76" s="189" t="s">
        <v>1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1"/>
      <c r="AR76" s="6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81"/>
      <c r="BK76" s="184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6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78"/>
      <c r="CS76" s="78"/>
      <c r="CT76" s="17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4"/>
      <c r="DW76" s="174"/>
      <c r="DX76" s="187"/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7"/>
      <c r="EK76" s="187"/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87"/>
      <c r="EW76" s="187"/>
      <c r="EX76" s="187"/>
      <c r="EY76" s="187"/>
      <c r="EZ76" s="187"/>
      <c r="FA76" s="187"/>
    </row>
    <row r="77" spans="1:157" s="4" customFormat="1" ht="18.75">
      <c r="A77" s="175" t="s">
        <v>80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50"/>
      <c r="AR77" s="60">
        <v>310</v>
      </c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81"/>
      <c r="BK77" s="177">
        <f>CC77+CR77+CS77+CT77+DI77+DX77</f>
        <v>0</v>
      </c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9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78"/>
      <c r="CS77" s="78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80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</row>
    <row r="78" spans="1:157" s="4" customFormat="1" ht="18.75">
      <c r="A78" s="175" t="s">
        <v>81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50"/>
      <c r="AR78" s="60">
        <v>320</v>
      </c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81"/>
      <c r="BK78" s="177">
        <f>CC78+CR78+CS78+CT78+DI78+DX78</f>
        <v>0</v>
      </c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9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78"/>
      <c r="CS78" s="78"/>
      <c r="CT78" s="174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7"/>
      <c r="DT78" s="187"/>
      <c r="DU78" s="187"/>
      <c r="DV78" s="187"/>
      <c r="DW78" s="188"/>
      <c r="DX78" s="174"/>
      <c r="DY78" s="174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4"/>
      <c r="EK78" s="174"/>
      <c r="EL78" s="174"/>
      <c r="EM78" s="174"/>
      <c r="EN78" s="174"/>
      <c r="EO78" s="174"/>
      <c r="EP78" s="174"/>
      <c r="EQ78" s="174"/>
      <c r="ER78" s="174"/>
      <c r="ES78" s="174"/>
      <c r="ET78" s="174"/>
      <c r="EU78" s="174"/>
      <c r="EV78" s="174"/>
      <c r="EW78" s="174"/>
      <c r="EX78" s="174"/>
      <c r="EY78" s="174"/>
      <c r="EZ78" s="174"/>
      <c r="FA78" s="174"/>
    </row>
    <row r="79" spans="1:157" s="4" customFormat="1" ht="18.75">
      <c r="A79" s="175" t="s">
        <v>82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50"/>
      <c r="AR79" s="60">
        <v>400</v>
      </c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81"/>
      <c r="BK79" s="177">
        <f>CC79+CR79+CS79+CT79+DI79+DX79</f>
        <v>0</v>
      </c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9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78"/>
      <c r="CS79" s="78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80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80"/>
      <c r="DY79" s="181"/>
      <c r="DZ79" s="181"/>
      <c r="EA79" s="181"/>
      <c r="EB79" s="181"/>
      <c r="EC79" s="181"/>
      <c r="ED79" s="181"/>
      <c r="EE79" s="181"/>
      <c r="EF79" s="181"/>
      <c r="EG79" s="181"/>
      <c r="EH79" s="181"/>
      <c r="EI79" s="181"/>
      <c r="EJ79" s="181"/>
      <c r="EK79" s="181"/>
      <c r="EL79" s="182"/>
      <c r="EM79" s="180"/>
      <c r="EN79" s="181"/>
      <c r="EO79" s="181"/>
      <c r="EP79" s="181"/>
      <c r="EQ79" s="181"/>
      <c r="ER79" s="181"/>
      <c r="ES79" s="181"/>
      <c r="ET79" s="181"/>
      <c r="EU79" s="181"/>
      <c r="EV79" s="181"/>
      <c r="EW79" s="181"/>
      <c r="EX79" s="181"/>
      <c r="EY79" s="181"/>
      <c r="EZ79" s="181"/>
      <c r="FA79" s="182"/>
    </row>
    <row r="80" spans="1:157" s="4" customFormat="1" ht="18.75">
      <c r="A80" s="175" t="s">
        <v>1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50"/>
      <c r="AR80" s="6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81"/>
      <c r="BK80" s="184"/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6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78"/>
      <c r="CS80" s="78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80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74"/>
      <c r="EX80" s="174"/>
      <c r="EY80" s="174"/>
      <c r="EZ80" s="174"/>
      <c r="FA80" s="174"/>
    </row>
    <row r="81" spans="1:157" s="4" customFormat="1" ht="18.75">
      <c r="A81" s="175" t="s">
        <v>83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50"/>
      <c r="AR81" s="60">
        <v>410</v>
      </c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81"/>
      <c r="BK81" s="177">
        <f>CC81+CR81+CS81+CT81+DI81+DX81</f>
        <v>0</v>
      </c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9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78"/>
      <c r="CS81" s="78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4"/>
      <c r="ER81" s="174"/>
      <c r="ES81" s="174"/>
      <c r="ET81" s="174"/>
      <c r="EU81" s="174"/>
      <c r="EV81" s="174"/>
      <c r="EW81" s="174"/>
      <c r="EX81" s="174"/>
      <c r="EY81" s="174"/>
      <c r="EZ81" s="174"/>
      <c r="FA81" s="174"/>
    </row>
    <row r="82" spans="1:157" s="4" customFormat="1" ht="18.75">
      <c r="A82" s="175" t="s">
        <v>84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50"/>
      <c r="AR82" s="60">
        <v>420</v>
      </c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81"/>
      <c r="BK82" s="177">
        <f>CC82+CR82+CS82+CT82+DI82+DX82</f>
        <v>0</v>
      </c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9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78"/>
      <c r="CS82" s="78"/>
      <c r="CT82" s="174"/>
      <c r="CU82" s="174"/>
      <c r="CV82" s="174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4"/>
      <c r="ER82" s="174"/>
      <c r="ES82" s="174"/>
      <c r="ET82" s="174"/>
      <c r="EU82" s="174"/>
      <c r="EV82" s="174"/>
      <c r="EW82" s="174"/>
      <c r="EX82" s="174"/>
      <c r="EY82" s="174"/>
      <c r="EZ82" s="174"/>
      <c r="FA82" s="174"/>
    </row>
    <row r="83" spans="1:157" s="4" customFormat="1" ht="18.75">
      <c r="A83" s="175" t="s">
        <v>85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50"/>
      <c r="AR83" s="60">
        <v>500</v>
      </c>
      <c r="AS83" s="180" t="s">
        <v>55</v>
      </c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2"/>
      <c r="BJ83" s="78" t="s">
        <v>55</v>
      </c>
      <c r="BK83" s="177">
        <f>CC83+CR83+CS83+CT83+DI83+DX83</f>
        <v>0</v>
      </c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9"/>
      <c r="CC83" s="174"/>
      <c r="CD83" s="174"/>
      <c r="CE83" s="174"/>
      <c r="CF83" s="174"/>
      <c r="CG83" s="174"/>
      <c r="CH83" s="174"/>
      <c r="CI83" s="174"/>
      <c r="CJ83" s="174"/>
      <c r="CK83" s="174"/>
      <c r="CL83" s="174"/>
      <c r="CM83" s="174"/>
      <c r="CN83" s="174"/>
      <c r="CO83" s="174"/>
      <c r="CP83" s="174"/>
      <c r="CQ83" s="174"/>
      <c r="CR83" s="78"/>
      <c r="CS83" s="78"/>
      <c r="CT83" s="174"/>
      <c r="CU83" s="174"/>
      <c r="CV83" s="174"/>
      <c r="CW83" s="174"/>
      <c r="CX83" s="174"/>
      <c r="CY83" s="174"/>
      <c r="CZ83" s="174"/>
      <c r="DA83" s="174"/>
      <c r="DB83" s="174"/>
      <c r="DC83" s="174"/>
      <c r="DD83" s="174"/>
      <c r="DE83" s="174"/>
      <c r="DF83" s="174"/>
      <c r="DG83" s="174"/>
      <c r="DH83" s="174"/>
      <c r="DI83" s="174"/>
      <c r="DJ83" s="174"/>
      <c r="DK83" s="174"/>
      <c r="DL83" s="174"/>
      <c r="DM83" s="174"/>
      <c r="DN83" s="174"/>
      <c r="DO83" s="174"/>
      <c r="DP83" s="174"/>
      <c r="DQ83" s="174"/>
      <c r="DR83" s="174"/>
      <c r="DS83" s="174"/>
      <c r="DT83" s="174"/>
      <c r="DU83" s="174"/>
      <c r="DV83" s="174"/>
      <c r="DW83" s="174"/>
      <c r="DX83" s="174"/>
      <c r="DY83" s="174"/>
      <c r="DZ83" s="174"/>
      <c r="EA83" s="174"/>
      <c r="EB83" s="174"/>
      <c r="EC83" s="174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  <c r="EN83" s="174"/>
      <c r="EO83" s="174"/>
      <c r="EP83" s="174"/>
      <c r="EQ83" s="174"/>
      <c r="ER83" s="174"/>
      <c r="ES83" s="174"/>
      <c r="ET83" s="174"/>
      <c r="EU83" s="174"/>
      <c r="EV83" s="174"/>
      <c r="EW83" s="174"/>
      <c r="EX83" s="174"/>
      <c r="EY83" s="174"/>
      <c r="EZ83" s="174"/>
      <c r="FA83" s="174"/>
    </row>
    <row r="84" spans="1:157" s="4" customFormat="1" ht="18.75">
      <c r="A84" s="175" t="s">
        <v>86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50"/>
      <c r="AR84" s="60">
        <v>600</v>
      </c>
      <c r="AS84" s="180" t="s">
        <v>55</v>
      </c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2"/>
      <c r="BJ84" s="78" t="s">
        <v>55</v>
      </c>
      <c r="BK84" s="177">
        <f>CC84+CR84+CS84+CT84+DI84+DX84</f>
        <v>0</v>
      </c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9"/>
      <c r="CC84" s="180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2"/>
      <c r="CR84" s="77"/>
      <c r="CS84" s="78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2"/>
      <c r="DI84" s="180"/>
      <c r="DJ84" s="181"/>
      <c r="DK84" s="181"/>
      <c r="DL84" s="181"/>
      <c r="DM84" s="181"/>
      <c r="DN84" s="181"/>
      <c r="DO84" s="181"/>
      <c r="DP84" s="181"/>
      <c r="DQ84" s="181"/>
      <c r="DR84" s="181"/>
      <c r="DS84" s="181"/>
      <c r="DT84" s="181"/>
      <c r="DU84" s="181"/>
      <c r="DV84" s="181"/>
      <c r="DW84" s="182"/>
      <c r="DX84" s="180"/>
      <c r="DY84" s="181"/>
      <c r="DZ84" s="181"/>
      <c r="EA84" s="181"/>
      <c r="EB84" s="181"/>
      <c r="EC84" s="181"/>
      <c r="ED84" s="181"/>
      <c r="EE84" s="181"/>
      <c r="EF84" s="181"/>
      <c r="EG84" s="181"/>
      <c r="EH84" s="181"/>
      <c r="EI84" s="181"/>
      <c r="EJ84" s="181"/>
      <c r="EK84" s="181"/>
      <c r="EL84" s="182"/>
      <c r="EM84" s="180"/>
      <c r="EN84" s="181"/>
      <c r="EO84" s="181"/>
      <c r="EP84" s="181"/>
      <c r="EQ84" s="181"/>
      <c r="ER84" s="181"/>
      <c r="ES84" s="181"/>
      <c r="ET84" s="181"/>
      <c r="EU84" s="181"/>
      <c r="EV84" s="181"/>
      <c r="EW84" s="181"/>
      <c r="EX84" s="181"/>
      <c r="EY84" s="181"/>
      <c r="EZ84" s="181"/>
      <c r="FA84" s="182"/>
    </row>
    <row r="85" ht="10.5" customHeight="1"/>
    <row r="86" spans="1:157" ht="39.75" customHeight="1">
      <c r="A86" s="133" t="s">
        <v>94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33" t="s">
        <v>87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33" t="s">
        <v>233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</row>
  </sheetData>
  <sheetProtection/>
  <mergeCells count="620">
    <mergeCell ref="DX60:EL60"/>
    <mergeCell ref="EM60:FA60"/>
    <mergeCell ref="CT84:DH84"/>
    <mergeCell ref="A60:AQ60"/>
    <mergeCell ref="AS60:BI60"/>
    <mergeCell ref="BK60:CB60"/>
    <mergeCell ref="CC60:CQ60"/>
    <mergeCell ref="CT60:DH60"/>
    <mergeCell ref="DI83:DW83"/>
    <mergeCell ref="DX82:EL82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EM82:FA82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A82:AQ82"/>
    <mergeCell ref="AS82:BI82"/>
    <mergeCell ref="BK82:CB82"/>
    <mergeCell ref="CC82:CQ82"/>
    <mergeCell ref="CT82:DH82"/>
    <mergeCell ref="DI82:DW82"/>
    <mergeCell ref="DX80:EL80"/>
    <mergeCell ref="AS80:BI80"/>
    <mergeCell ref="BK80:CB80"/>
    <mergeCell ref="CC80:CQ80"/>
    <mergeCell ref="CT81:DH81"/>
    <mergeCell ref="EM80:FA80"/>
    <mergeCell ref="CT79:DH79"/>
    <mergeCell ref="DI79:DW79"/>
    <mergeCell ref="A81:AQ81"/>
    <mergeCell ref="AS81:BI81"/>
    <mergeCell ref="BK81:CB81"/>
    <mergeCell ref="CC81:CQ81"/>
    <mergeCell ref="DX81:EL81"/>
    <mergeCell ref="EM81:FA81"/>
    <mergeCell ref="A80:AQ80"/>
    <mergeCell ref="DI81:DW81"/>
    <mergeCell ref="CT80:DH80"/>
    <mergeCell ref="DI80:DW80"/>
    <mergeCell ref="DX78:EL78"/>
    <mergeCell ref="EM78:FA78"/>
    <mergeCell ref="A79:AQ79"/>
    <mergeCell ref="AS79:BI79"/>
    <mergeCell ref="BK79:CB79"/>
    <mergeCell ref="CC79:CQ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CT75:DH75"/>
    <mergeCell ref="DI75:DW75"/>
    <mergeCell ref="A77:AQ77"/>
    <mergeCell ref="AS77:BI77"/>
    <mergeCell ref="BK77:CB77"/>
    <mergeCell ref="CC77:CQ77"/>
    <mergeCell ref="DX77:EL77"/>
    <mergeCell ref="EM77:FA77"/>
    <mergeCell ref="A76:AQ76"/>
    <mergeCell ref="AS76:BI76"/>
    <mergeCell ref="BK76:CB76"/>
    <mergeCell ref="CC76:CQ76"/>
    <mergeCell ref="CT77:DH77"/>
    <mergeCell ref="DI77:DW77"/>
    <mergeCell ref="CT76:DH76"/>
    <mergeCell ref="DI76:DW76"/>
    <mergeCell ref="DV74:EL74"/>
    <mergeCell ref="EM74:FA74"/>
    <mergeCell ref="A75:AQ75"/>
    <mergeCell ref="AS75:BI75"/>
    <mergeCell ref="BK75:CB75"/>
    <mergeCell ref="CC75:CQ75"/>
    <mergeCell ref="DX75:EL75"/>
    <mergeCell ref="EM75:FA75"/>
    <mergeCell ref="A74:AQ74"/>
    <mergeCell ref="AS74:BF74"/>
    <mergeCell ref="BK74:CB74"/>
    <mergeCell ref="CC74:CQ74"/>
    <mergeCell ref="CT74:DB74"/>
    <mergeCell ref="DE74:DU74"/>
    <mergeCell ref="DX72:EL72"/>
    <mergeCell ref="EM72:FA72"/>
    <mergeCell ref="DX73:EL73"/>
    <mergeCell ref="EM73:FA73"/>
    <mergeCell ref="CT73:DE73"/>
    <mergeCell ref="DI73:DV73"/>
    <mergeCell ref="CT71:DH71"/>
    <mergeCell ref="DI71:DW71"/>
    <mergeCell ref="A73:AQ73"/>
    <mergeCell ref="AS73:BF73"/>
    <mergeCell ref="BK73:CB73"/>
    <mergeCell ref="CC73:CQ73"/>
    <mergeCell ref="A72:AQ72"/>
    <mergeCell ref="AS72:BF72"/>
    <mergeCell ref="BK72:CB72"/>
    <mergeCell ref="CC72:CQ72"/>
    <mergeCell ref="CT72:DE72"/>
    <mergeCell ref="DI72:DU72"/>
    <mergeCell ref="DX70:EL70"/>
    <mergeCell ref="EM70:FA70"/>
    <mergeCell ref="A71:AQ71"/>
    <mergeCell ref="AS71:BI71"/>
    <mergeCell ref="BK71:CB71"/>
    <mergeCell ref="CC71:CQ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CT67:DH67"/>
    <mergeCell ref="DI67:DW67"/>
    <mergeCell ref="A69:AQ69"/>
    <mergeCell ref="AS69:BI69"/>
    <mergeCell ref="BK69:CB69"/>
    <mergeCell ref="CC69:CQ69"/>
    <mergeCell ref="DX69:EL69"/>
    <mergeCell ref="EM69:FA69"/>
    <mergeCell ref="A68:AQ68"/>
    <mergeCell ref="AS68:BI68"/>
    <mergeCell ref="BK68:CB68"/>
    <mergeCell ref="CC68:CQ68"/>
    <mergeCell ref="CT69:DH69"/>
    <mergeCell ref="DI69:DW69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DX65:EL65"/>
    <mergeCell ref="EM65:FA65"/>
    <mergeCell ref="CT65:DH65"/>
    <mergeCell ref="DI65:DW65"/>
    <mergeCell ref="CT63:DH63"/>
    <mergeCell ref="DI63:DW63"/>
    <mergeCell ref="A65:AQ65"/>
    <mergeCell ref="AS65:BI65"/>
    <mergeCell ref="BK65:CB65"/>
    <mergeCell ref="CC65:CQ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59:EL59"/>
    <mergeCell ref="EM59:FA59"/>
    <mergeCell ref="CT58:DH58"/>
    <mergeCell ref="DI58:DW58"/>
    <mergeCell ref="A61:AQ61"/>
    <mergeCell ref="AS61:BI61"/>
    <mergeCell ref="BK61:CB61"/>
    <mergeCell ref="CC61:CQ61"/>
    <mergeCell ref="DX61:EL61"/>
    <mergeCell ref="EM61:FA61"/>
    <mergeCell ref="A59:AQ59"/>
    <mergeCell ref="AS59:BI59"/>
    <mergeCell ref="BK59:CB59"/>
    <mergeCell ref="CC59:CQ59"/>
    <mergeCell ref="CT61:DH61"/>
    <mergeCell ref="DI61:DW61"/>
    <mergeCell ref="CT59:DH59"/>
    <mergeCell ref="DI59:DW59"/>
    <mergeCell ref="DI60:DW60"/>
    <mergeCell ref="DX57:EL57"/>
    <mergeCell ref="EM57:FA57"/>
    <mergeCell ref="A58:AQ58"/>
    <mergeCell ref="AS58:BI58"/>
    <mergeCell ref="BK58:CB58"/>
    <mergeCell ref="CC58:CQ58"/>
    <mergeCell ref="DX58:EL58"/>
    <mergeCell ref="EM58:FA58"/>
    <mergeCell ref="A57:AQ57"/>
    <mergeCell ref="AS57:BI57"/>
    <mergeCell ref="BK57:CB57"/>
    <mergeCell ref="CC57:CQ57"/>
    <mergeCell ref="CT57:DH57"/>
    <mergeCell ref="DI57:DW57"/>
    <mergeCell ref="DX55:EL55"/>
    <mergeCell ref="EM55:FA55"/>
    <mergeCell ref="DX56:EL56"/>
    <mergeCell ref="EM56:FA56"/>
    <mergeCell ref="CT56:DH56"/>
    <mergeCell ref="DI56:DW56"/>
    <mergeCell ref="CT54:DH54"/>
    <mergeCell ref="DI54:DW54"/>
    <mergeCell ref="A56:AQ56"/>
    <mergeCell ref="AS56:BI56"/>
    <mergeCell ref="BK56:CB56"/>
    <mergeCell ref="CC56:CQ56"/>
    <mergeCell ref="A55:AQ55"/>
    <mergeCell ref="AS55:BI55"/>
    <mergeCell ref="BK55:CB55"/>
    <mergeCell ref="CC55:CQ55"/>
    <mergeCell ref="CT55:DH55"/>
    <mergeCell ref="DI55:DW55"/>
    <mergeCell ref="DX53:EL53"/>
    <mergeCell ref="EM53:FA53"/>
    <mergeCell ref="A54:AQ54"/>
    <mergeCell ref="AS54:BI54"/>
    <mergeCell ref="BK54:CB54"/>
    <mergeCell ref="CC54:CQ54"/>
    <mergeCell ref="DX54:EL54"/>
    <mergeCell ref="EM54:FA54"/>
    <mergeCell ref="A53:AQ53"/>
    <mergeCell ref="AS53:BI53"/>
    <mergeCell ref="BK53:CB53"/>
    <mergeCell ref="CC53:CQ53"/>
    <mergeCell ref="CT53:DH53"/>
    <mergeCell ref="DI53:DW53"/>
    <mergeCell ref="DX51:EL51"/>
    <mergeCell ref="EM51:FA51"/>
    <mergeCell ref="CT50:DH50"/>
    <mergeCell ref="DI50:DW50"/>
    <mergeCell ref="A52:AQ52"/>
    <mergeCell ref="AS52:BI52"/>
    <mergeCell ref="BK52:CB52"/>
    <mergeCell ref="CC52:CQ52"/>
    <mergeCell ref="DX52:EL52"/>
    <mergeCell ref="EM52:FA52"/>
    <mergeCell ref="A51:AQ51"/>
    <mergeCell ref="AS51:BI51"/>
    <mergeCell ref="BK51:CB51"/>
    <mergeCell ref="CC51:CQ51"/>
    <mergeCell ref="CT52:DH52"/>
    <mergeCell ref="DI52:DW52"/>
    <mergeCell ref="CT51:DH51"/>
    <mergeCell ref="DI51:DW51"/>
    <mergeCell ref="DX49:EL49"/>
    <mergeCell ref="EM49:FA49"/>
    <mergeCell ref="A50:AQ50"/>
    <mergeCell ref="AS50:BI50"/>
    <mergeCell ref="BK50:CB50"/>
    <mergeCell ref="CC50:CQ50"/>
    <mergeCell ref="DX50:EL50"/>
    <mergeCell ref="EM50:FA50"/>
    <mergeCell ref="A49:AQ49"/>
    <mergeCell ref="AS49:BI49"/>
    <mergeCell ref="BK49:CB49"/>
    <mergeCell ref="CC49:CQ49"/>
    <mergeCell ref="CT49:DH49"/>
    <mergeCell ref="DI49:DW49"/>
    <mergeCell ref="DX47:EL47"/>
    <mergeCell ref="EM47:FA47"/>
    <mergeCell ref="DX48:EL48"/>
    <mergeCell ref="EM48:FA48"/>
    <mergeCell ref="CT48:DH48"/>
    <mergeCell ref="DI48:DW48"/>
    <mergeCell ref="CT46:DH46"/>
    <mergeCell ref="DI46:DW46"/>
    <mergeCell ref="A48:AQ48"/>
    <mergeCell ref="AS48:BI48"/>
    <mergeCell ref="BK48:CB48"/>
    <mergeCell ref="CC48:CQ48"/>
    <mergeCell ref="A47:AQ47"/>
    <mergeCell ref="AS47:BI47"/>
    <mergeCell ref="BK47:CB47"/>
    <mergeCell ref="CC47:CQ47"/>
    <mergeCell ref="CT47:DH47"/>
    <mergeCell ref="DI47:DW47"/>
    <mergeCell ref="DX45:EL45"/>
    <mergeCell ref="EN45:FA45"/>
    <mergeCell ref="A46:AQ46"/>
    <mergeCell ref="AS46:BI46"/>
    <mergeCell ref="BK46:CB46"/>
    <mergeCell ref="CC46:CQ46"/>
    <mergeCell ref="DX46:EL46"/>
    <mergeCell ref="EN46:FA46"/>
    <mergeCell ref="A45:AQ45"/>
    <mergeCell ref="AS45:BI45"/>
    <mergeCell ref="BK45:CB45"/>
    <mergeCell ref="CC45:CQ45"/>
    <mergeCell ref="CT45:DH45"/>
    <mergeCell ref="DI45:DW45"/>
    <mergeCell ref="DX43:EL43"/>
    <mergeCell ref="EN43:FA43"/>
    <mergeCell ref="CT42:DH42"/>
    <mergeCell ref="DI42:DW42"/>
    <mergeCell ref="A44:AQ44"/>
    <mergeCell ref="AS44:BI44"/>
    <mergeCell ref="BK44:CB44"/>
    <mergeCell ref="CC44:CQ44"/>
    <mergeCell ref="DX44:EL44"/>
    <mergeCell ref="EN44:FA44"/>
    <mergeCell ref="A43:AQ43"/>
    <mergeCell ref="AS43:BI43"/>
    <mergeCell ref="BK43:CB43"/>
    <mergeCell ref="CC43:CQ43"/>
    <mergeCell ref="CT44:DH44"/>
    <mergeCell ref="DI44:DW44"/>
    <mergeCell ref="CT43:DH43"/>
    <mergeCell ref="DI43:DW43"/>
    <mergeCell ref="DX41:EL41"/>
    <mergeCell ref="EM41:FA41"/>
    <mergeCell ref="A42:AQ42"/>
    <mergeCell ref="AS42:BI42"/>
    <mergeCell ref="BK42:CB42"/>
    <mergeCell ref="CC42:CQ42"/>
    <mergeCell ref="DX42:EL42"/>
    <mergeCell ref="EM42:FA42"/>
    <mergeCell ref="A41:AQ41"/>
    <mergeCell ref="AS41:BI41"/>
    <mergeCell ref="BK41:CB41"/>
    <mergeCell ref="CC41:CQ41"/>
    <mergeCell ref="CT41:DH41"/>
    <mergeCell ref="DI41:DW41"/>
    <mergeCell ref="DX39:EL39"/>
    <mergeCell ref="EM39:FA39"/>
    <mergeCell ref="DX40:EL40"/>
    <mergeCell ref="EM40:FA40"/>
    <mergeCell ref="CT40:DH40"/>
    <mergeCell ref="DI40:DW40"/>
    <mergeCell ref="CT38:DH38"/>
    <mergeCell ref="DI38:DW38"/>
    <mergeCell ref="A40:AQ40"/>
    <mergeCell ref="AS40:BI40"/>
    <mergeCell ref="BK40:CB40"/>
    <mergeCell ref="CC40:CQ40"/>
    <mergeCell ref="A39:AQ39"/>
    <mergeCell ref="AS39:BI39"/>
    <mergeCell ref="BK39:CB39"/>
    <mergeCell ref="CC39:CQ39"/>
    <mergeCell ref="CT39:DH39"/>
    <mergeCell ref="DI39:DW39"/>
    <mergeCell ref="DX37:EL37"/>
    <mergeCell ref="EM37:FA37"/>
    <mergeCell ref="A38:AQ38"/>
    <mergeCell ref="AS38:BI38"/>
    <mergeCell ref="BK38:CB38"/>
    <mergeCell ref="CC38:CQ38"/>
    <mergeCell ref="DX38:EL38"/>
    <mergeCell ref="EM38:FA38"/>
    <mergeCell ref="A37:AQ37"/>
    <mergeCell ref="AS37:BI37"/>
    <mergeCell ref="BK37:CB37"/>
    <mergeCell ref="CC37:CQ37"/>
    <mergeCell ref="CT37:DH37"/>
    <mergeCell ref="DI37:DW37"/>
    <mergeCell ref="DX35:EL35"/>
    <mergeCell ref="EM35:FA35"/>
    <mergeCell ref="CT34:DH34"/>
    <mergeCell ref="DI34:DW34"/>
    <mergeCell ref="A36:AQ36"/>
    <mergeCell ref="AS36:BI36"/>
    <mergeCell ref="BK36:CB36"/>
    <mergeCell ref="CC36:CQ36"/>
    <mergeCell ref="DX36:EL36"/>
    <mergeCell ref="EM36:FA36"/>
    <mergeCell ref="A35:AQ35"/>
    <mergeCell ref="AS35:BI35"/>
    <mergeCell ref="BK35:CB35"/>
    <mergeCell ref="CC35:CQ35"/>
    <mergeCell ref="CT36:DH36"/>
    <mergeCell ref="DI36:DW36"/>
    <mergeCell ref="CT35:DH35"/>
    <mergeCell ref="DI35:DW35"/>
    <mergeCell ref="DX33:EL33"/>
    <mergeCell ref="EM33:FA33"/>
    <mergeCell ref="A34:AQ34"/>
    <mergeCell ref="AS34:BI34"/>
    <mergeCell ref="BK34:CB34"/>
    <mergeCell ref="CC34:CQ34"/>
    <mergeCell ref="DX34:EL34"/>
    <mergeCell ref="EM34:FA34"/>
    <mergeCell ref="A33:AQ33"/>
    <mergeCell ref="AS33:BI33"/>
    <mergeCell ref="BK33:CB33"/>
    <mergeCell ref="CC33:CQ33"/>
    <mergeCell ref="CT33:DH33"/>
    <mergeCell ref="DI33:DW33"/>
    <mergeCell ref="DX31:EL31"/>
    <mergeCell ref="EM31:FA31"/>
    <mergeCell ref="DX32:EL32"/>
    <mergeCell ref="EM32:FA32"/>
    <mergeCell ref="CT32:DH32"/>
    <mergeCell ref="DI32:DW32"/>
    <mergeCell ref="CT30:DH30"/>
    <mergeCell ref="DI30:DW30"/>
    <mergeCell ref="A32:AQ32"/>
    <mergeCell ref="AS32:BI32"/>
    <mergeCell ref="BK32:CB32"/>
    <mergeCell ref="CC32:CQ32"/>
    <mergeCell ref="A31:AQ31"/>
    <mergeCell ref="AS31:BI31"/>
    <mergeCell ref="BK31:CB31"/>
    <mergeCell ref="CC31:CQ31"/>
    <mergeCell ref="CT31:DH31"/>
    <mergeCell ref="DI31:DW31"/>
    <mergeCell ref="DX29:EL29"/>
    <mergeCell ref="EM29:FA29"/>
    <mergeCell ref="A30:AQ30"/>
    <mergeCell ref="AS30:BI30"/>
    <mergeCell ref="BK30:CB30"/>
    <mergeCell ref="CC30:CQ30"/>
    <mergeCell ref="DX30:EL30"/>
    <mergeCell ref="EM30:FA30"/>
    <mergeCell ref="A29:AQ29"/>
    <mergeCell ref="AS29:BI29"/>
    <mergeCell ref="BK29:CB29"/>
    <mergeCell ref="CC29:CQ29"/>
    <mergeCell ref="CT29:DH29"/>
    <mergeCell ref="DI29:DW29"/>
    <mergeCell ref="DX27:EL27"/>
    <mergeCell ref="EM27:FA27"/>
    <mergeCell ref="CT26:DH26"/>
    <mergeCell ref="DI26:DW26"/>
    <mergeCell ref="A28:AQ28"/>
    <mergeCell ref="AS28:BI28"/>
    <mergeCell ref="BK28:CB28"/>
    <mergeCell ref="CC28:CQ28"/>
    <mergeCell ref="DX28:EL28"/>
    <mergeCell ref="EM28:FA28"/>
    <mergeCell ref="A27:AQ27"/>
    <mergeCell ref="AS27:BI27"/>
    <mergeCell ref="BK27:CB27"/>
    <mergeCell ref="CC27:CQ27"/>
    <mergeCell ref="CT28:DH28"/>
    <mergeCell ref="DI28:DW28"/>
    <mergeCell ref="CT27:DH27"/>
    <mergeCell ref="DI27:DW27"/>
    <mergeCell ref="DX25:EL25"/>
    <mergeCell ref="EM25:FA25"/>
    <mergeCell ref="A26:AQ26"/>
    <mergeCell ref="AS26:BI26"/>
    <mergeCell ref="BK26:CB26"/>
    <mergeCell ref="CC26:CQ26"/>
    <mergeCell ref="DX26:EL26"/>
    <mergeCell ref="EM26:FA26"/>
    <mergeCell ref="A25:AQ25"/>
    <mergeCell ref="AS25:BI25"/>
    <mergeCell ref="BK25:CB25"/>
    <mergeCell ref="CC25:CQ25"/>
    <mergeCell ref="CT25:DH25"/>
    <mergeCell ref="DI25:DW25"/>
    <mergeCell ref="DX23:EL23"/>
    <mergeCell ref="EM23:FA23"/>
    <mergeCell ref="DX24:EL24"/>
    <mergeCell ref="EM24:FA24"/>
    <mergeCell ref="CT24:DH24"/>
    <mergeCell ref="DI24:DW24"/>
    <mergeCell ref="CT22:DH22"/>
    <mergeCell ref="DI22:DW22"/>
    <mergeCell ref="A24:AQ24"/>
    <mergeCell ref="AS24:BI24"/>
    <mergeCell ref="BK24:CB24"/>
    <mergeCell ref="CC24:CQ24"/>
    <mergeCell ref="A23:AQ23"/>
    <mergeCell ref="AS23:BI23"/>
    <mergeCell ref="BK23:CB23"/>
    <mergeCell ref="CC23:CQ23"/>
    <mergeCell ref="CT23:DH23"/>
    <mergeCell ref="DI23:DW23"/>
    <mergeCell ref="DX21:EL21"/>
    <mergeCell ref="EM21:FA21"/>
    <mergeCell ref="A22:AQ22"/>
    <mergeCell ref="AS22:BI22"/>
    <mergeCell ref="BK22:CB22"/>
    <mergeCell ref="CC22:CQ22"/>
    <mergeCell ref="DX22:EL22"/>
    <mergeCell ref="EM22:FA22"/>
    <mergeCell ref="A21:AQ21"/>
    <mergeCell ref="AS21:BI21"/>
    <mergeCell ref="BK21:CB21"/>
    <mergeCell ref="CC21:CQ21"/>
    <mergeCell ref="CT21:DH21"/>
    <mergeCell ref="DI21:DW21"/>
    <mergeCell ref="DX19:EL19"/>
    <mergeCell ref="EM19:FA19"/>
    <mergeCell ref="CT18:DH18"/>
    <mergeCell ref="DI18:DW18"/>
    <mergeCell ref="A20:AQ20"/>
    <mergeCell ref="AS20:BI20"/>
    <mergeCell ref="BK20:CB20"/>
    <mergeCell ref="CC20:CQ20"/>
    <mergeCell ref="DX20:EL20"/>
    <mergeCell ref="EM20:FA20"/>
    <mergeCell ref="A19:AQ19"/>
    <mergeCell ref="AS19:BI19"/>
    <mergeCell ref="BK19:CB19"/>
    <mergeCell ref="CC19:CQ19"/>
    <mergeCell ref="CT20:DH20"/>
    <mergeCell ref="DI20:DW20"/>
    <mergeCell ref="CT19:DH19"/>
    <mergeCell ref="DI19:DW19"/>
    <mergeCell ref="DX17:EL17"/>
    <mergeCell ref="EM17:FA17"/>
    <mergeCell ref="A18:AQ18"/>
    <mergeCell ref="AS18:BI18"/>
    <mergeCell ref="BK18:CB18"/>
    <mergeCell ref="CC18:CQ18"/>
    <mergeCell ref="DX18:EL18"/>
    <mergeCell ref="EM18:FA18"/>
    <mergeCell ref="A17:AQ17"/>
    <mergeCell ref="AS17:BI17"/>
    <mergeCell ref="BK17:CB17"/>
    <mergeCell ref="CC17:CQ17"/>
    <mergeCell ref="CT17:DH17"/>
    <mergeCell ref="DI17:DW17"/>
    <mergeCell ref="DX15:EL15"/>
    <mergeCell ref="EM15:FA15"/>
    <mergeCell ref="DX16:EL16"/>
    <mergeCell ref="EM16:FA16"/>
    <mergeCell ref="CT16:DH16"/>
    <mergeCell ref="DI16:DW16"/>
    <mergeCell ref="CT14:DH14"/>
    <mergeCell ref="DI14:DW14"/>
    <mergeCell ref="A16:AQ16"/>
    <mergeCell ref="AS16:BI16"/>
    <mergeCell ref="BK16:CB16"/>
    <mergeCell ref="CC16:CQ16"/>
    <mergeCell ref="A15:AQ15"/>
    <mergeCell ref="AS15:BI15"/>
    <mergeCell ref="BK15:CB15"/>
    <mergeCell ref="CC15:CQ15"/>
    <mergeCell ref="CT15:DH15"/>
    <mergeCell ref="DI15:DW15"/>
    <mergeCell ref="DX13:EL13"/>
    <mergeCell ref="EM13:FA13"/>
    <mergeCell ref="A14:AQ14"/>
    <mergeCell ref="AS14:BI14"/>
    <mergeCell ref="BK14:CB14"/>
    <mergeCell ref="CC14:CQ14"/>
    <mergeCell ref="DX14:EL14"/>
    <mergeCell ref="EM14:FA14"/>
    <mergeCell ref="A13:AQ13"/>
    <mergeCell ref="AS13:BI13"/>
    <mergeCell ref="BK13:CB13"/>
    <mergeCell ref="CC13:CQ13"/>
    <mergeCell ref="CT13:DH13"/>
    <mergeCell ref="DI13:DW13"/>
    <mergeCell ref="A12:AQ12"/>
    <mergeCell ref="AS12:BI12"/>
    <mergeCell ref="BK12:CB12"/>
    <mergeCell ref="CC12:CQ12"/>
    <mergeCell ref="DX12:EL12"/>
    <mergeCell ref="EM12:FA12"/>
    <mergeCell ref="CT12:DH12"/>
    <mergeCell ref="DI12:DW12"/>
    <mergeCell ref="DX10:EL10"/>
    <mergeCell ref="EM10:FA10"/>
    <mergeCell ref="CT11:DH11"/>
    <mergeCell ref="DI11:DW11"/>
    <mergeCell ref="DX11:EL11"/>
    <mergeCell ref="EM11:FA11"/>
    <mergeCell ref="CT10:DH10"/>
    <mergeCell ref="DI10:DW10"/>
    <mergeCell ref="A10:AQ10"/>
    <mergeCell ref="AS10:BI10"/>
    <mergeCell ref="BK10:CB10"/>
    <mergeCell ref="CC10:CQ10"/>
    <mergeCell ref="A11:AQ11"/>
    <mergeCell ref="AS11:BI11"/>
    <mergeCell ref="BK11:CB11"/>
    <mergeCell ref="CC11:CQ11"/>
    <mergeCell ref="EA2:EZ3"/>
    <mergeCell ref="A4:EL4"/>
    <mergeCell ref="A6:AQ9"/>
    <mergeCell ref="AR6:AR9"/>
    <mergeCell ref="AS6:BI9"/>
    <mergeCell ref="BJ6:BJ9"/>
    <mergeCell ref="BK6:FA6"/>
    <mergeCell ref="CR8:CR9"/>
    <mergeCell ref="CS8:CS9"/>
    <mergeCell ref="CT8:DH9"/>
    <mergeCell ref="BK7:CB9"/>
    <mergeCell ref="CC7:FA7"/>
    <mergeCell ref="CC8:CQ9"/>
    <mergeCell ref="DX8:FA8"/>
    <mergeCell ref="DX9:EL9"/>
    <mergeCell ref="EM9:FA9"/>
    <mergeCell ref="DI8:DW9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K36"/>
  <sheetViews>
    <sheetView zoomScale="80" zoomScaleNormal="80" zoomScaleSheetLayoutView="75" workbookViewId="0" topLeftCell="A2">
      <selection activeCell="CI12" sqref="CI12:CV12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38" width="0.875" style="1" customWidth="1"/>
    <col min="39" max="39" width="0.2421875" style="1" customWidth="1"/>
    <col min="40" max="41" width="0.875" style="1" hidden="1" customWidth="1"/>
    <col min="42" max="42" width="0.37109375" style="1" customWidth="1"/>
    <col min="43" max="43" width="2.375" style="1" hidden="1" customWidth="1"/>
    <col min="44" max="44" width="10.625" style="29" customWidth="1"/>
    <col min="45" max="61" width="0.875" style="1" customWidth="1"/>
    <col min="62" max="62" width="13.75390625" style="29" customWidth="1"/>
    <col min="63" max="63" width="10.375" style="29" customWidth="1"/>
    <col min="64" max="75" width="0.875" style="1" customWidth="1"/>
    <col min="76" max="76" width="5.00390625" style="1" customWidth="1"/>
    <col min="77" max="79" width="0.875" style="1" hidden="1" customWidth="1"/>
    <col min="80" max="84" width="0.875" style="1" customWidth="1"/>
    <col min="85" max="85" width="11.25390625" style="1" customWidth="1"/>
    <col min="86" max="86" width="15.625" style="1" customWidth="1"/>
    <col min="87" max="98" width="0.875" style="1" customWidth="1"/>
    <col min="99" max="99" width="5.625" style="1" customWidth="1"/>
    <col min="100" max="100" width="0.875" style="1" hidden="1" customWidth="1"/>
    <col min="101" max="101" width="16.75390625" style="1" customWidth="1"/>
    <col min="102" max="111" width="0.875" style="1" customWidth="1"/>
    <col min="112" max="112" width="7.00390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69" t="s">
        <v>120</v>
      </c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</row>
    <row r="3" spans="1:115" s="3" customFormat="1" ht="27" customHeight="1">
      <c r="A3" s="310" t="s">
        <v>250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I3" s="310"/>
      <c r="DJ3" s="310"/>
      <c r="DK3" s="310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257" t="s">
        <v>0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8" t="s">
        <v>47</v>
      </c>
      <c r="AS5" s="257" t="s">
        <v>88</v>
      </c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8" t="s">
        <v>151</v>
      </c>
      <c r="BK5" s="258" t="s">
        <v>136</v>
      </c>
      <c r="BL5" s="311" t="s">
        <v>89</v>
      </c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</row>
    <row r="6" spans="1:115" ht="18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8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8"/>
      <c r="BK6" s="258"/>
      <c r="BL6" s="268" t="s">
        <v>121</v>
      </c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70"/>
      <c r="CI6" s="259" t="s">
        <v>50</v>
      </c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1"/>
    </row>
    <row r="7" spans="1:115" ht="180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8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8"/>
      <c r="BK7" s="258"/>
      <c r="BL7" s="271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3"/>
      <c r="CI7" s="257" t="s">
        <v>123</v>
      </c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9" t="s">
        <v>124</v>
      </c>
      <c r="DJ7" s="260"/>
      <c r="DK7" s="261"/>
    </row>
    <row r="8" spans="1:115" ht="116.25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8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8"/>
      <c r="BK8" s="258"/>
      <c r="BL8" s="307" t="s">
        <v>251</v>
      </c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9"/>
      <c r="CB8" s="257" t="s">
        <v>252</v>
      </c>
      <c r="CC8" s="257"/>
      <c r="CD8" s="257"/>
      <c r="CE8" s="257"/>
      <c r="CF8" s="257"/>
      <c r="CG8" s="257"/>
      <c r="CH8" s="257" t="s">
        <v>253</v>
      </c>
      <c r="CI8" s="259" t="s">
        <v>254</v>
      </c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1"/>
      <c r="CW8" s="93" t="s">
        <v>255</v>
      </c>
      <c r="CX8" s="257" t="s">
        <v>256</v>
      </c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93" t="s">
        <v>257</v>
      </c>
      <c r="DJ8" s="93" t="s">
        <v>258</v>
      </c>
      <c r="DK8" s="93" t="s">
        <v>259</v>
      </c>
    </row>
    <row r="9" spans="1:115" ht="4.5" customHeight="1" hidden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8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8"/>
      <c r="BK9" s="258"/>
      <c r="BL9" s="271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3"/>
      <c r="CB9" s="257"/>
      <c r="CC9" s="257"/>
      <c r="CD9" s="257"/>
      <c r="CE9" s="257"/>
      <c r="CF9" s="257"/>
      <c r="CG9" s="257"/>
      <c r="CH9" s="257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</row>
    <row r="10" spans="1:115" ht="15">
      <c r="A10" s="304">
        <v>1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6"/>
      <c r="AR10" s="113">
        <v>2</v>
      </c>
      <c r="AS10" s="304">
        <v>3</v>
      </c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6"/>
      <c r="BJ10" s="113">
        <v>4</v>
      </c>
      <c r="BK10" s="114">
        <v>5</v>
      </c>
      <c r="BL10" s="304">
        <v>6</v>
      </c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6"/>
      <c r="CB10" s="304">
        <v>7</v>
      </c>
      <c r="CC10" s="305"/>
      <c r="CD10" s="305"/>
      <c r="CE10" s="305"/>
      <c r="CF10" s="305"/>
      <c r="CG10" s="306"/>
      <c r="CH10" s="112">
        <v>8</v>
      </c>
      <c r="CI10" s="298">
        <v>9</v>
      </c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300"/>
      <c r="CW10" s="115">
        <v>10</v>
      </c>
      <c r="CX10" s="301">
        <v>11</v>
      </c>
      <c r="CY10" s="302"/>
      <c r="CZ10" s="302"/>
      <c r="DA10" s="302"/>
      <c r="DB10" s="302"/>
      <c r="DC10" s="302"/>
      <c r="DD10" s="302"/>
      <c r="DE10" s="302"/>
      <c r="DF10" s="302"/>
      <c r="DG10" s="302"/>
      <c r="DH10" s="303"/>
      <c r="DI10" s="115">
        <v>12</v>
      </c>
      <c r="DJ10" s="115">
        <v>13</v>
      </c>
      <c r="DK10" s="116">
        <v>14</v>
      </c>
    </row>
    <row r="11" spans="1:115" s="4" customFormat="1" ht="56.25" customHeight="1">
      <c r="A11" s="294" t="s">
        <v>138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6"/>
      <c r="AR11" s="111" t="s">
        <v>90</v>
      </c>
      <c r="AS11" s="285" t="s">
        <v>55</v>
      </c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7"/>
      <c r="BJ11" s="97">
        <v>244</v>
      </c>
      <c r="BK11" s="98"/>
      <c r="BL11" s="291">
        <v>7967689</v>
      </c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3"/>
      <c r="CB11" s="291">
        <v>8120158</v>
      </c>
      <c r="CC11" s="292"/>
      <c r="CD11" s="292"/>
      <c r="CE11" s="292"/>
      <c r="CF11" s="292"/>
      <c r="CG11" s="293"/>
      <c r="CH11" s="106">
        <v>8120158</v>
      </c>
      <c r="CI11" s="276">
        <f>BL11</f>
        <v>7967689</v>
      </c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8"/>
      <c r="CW11" s="110">
        <f>CB11</f>
        <v>8120158</v>
      </c>
      <c r="CX11" s="279">
        <f>CH11</f>
        <v>8120158</v>
      </c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108"/>
      <c r="DJ11" s="108"/>
      <c r="DK11" s="107"/>
    </row>
    <row r="12" spans="1:115" s="4" customFormat="1" ht="75.75" customHeight="1">
      <c r="A12" s="288" t="s">
        <v>91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90"/>
      <c r="AR12" s="111" t="s">
        <v>92</v>
      </c>
      <c r="AS12" s="285" t="s">
        <v>55</v>
      </c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7"/>
      <c r="BJ12" s="97">
        <v>244</v>
      </c>
      <c r="BK12" s="98"/>
      <c r="BL12" s="291">
        <v>0</v>
      </c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3"/>
      <c r="CB12" s="291"/>
      <c r="CC12" s="292"/>
      <c r="CD12" s="292"/>
      <c r="CE12" s="292"/>
      <c r="CF12" s="292"/>
      <c r="CG12" s="293"/>
      <c r="CH12" s="106"/>
      <c r="CI12" s="276">
        <f>BL12</f>
        <v>0</v>
      </c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8"/>
      <c r="CW12" s="108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108"/>
      <c r="DJ12" s="108"/>
      <c r="DK12" s="108"/>
    </row>
    <row r="13" spans="1:115" s="4" customFormat="1" ht="6.75" customHeight="1">
      <c r="A13" s="288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90"/>
      <c r="AR13" s="111"/>
      <c r="AS13" s="285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7"/>
      <c r="BJ13" s="97"/>
      <c r="BK13" s="98"/>
      <c r="BL13" s="291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3"/>
      <c r="CB13" s="291"/>
      <c r="CC13" s="292"/>
      <c r="CD13" s="292"/>
      <c r="CE13" s="292"/>
      <c r="CF13" s="292"/>
      <c r="CG13" s="293"/>
      <c r="CH13" s="106"/>
      <c r="CI13" s="291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3"/>
      <c r="CW13" s="108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108"/>
      <c r="DJ13" s="108"/>
      <c r="DK13" s="107"/>
    </row>
    <row r="14" spans="1:115" s="4" customFormat="1" ht="37.5" customHeight="1">
      <c r="A14" s="282" t="s">
        <v>134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4"/>
      <c r="AR14" s="111" t="s">
        <v>93</v>
      </c>
      <c r="AS14" s="285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7"/>
      <c r="BJ14" s="97">
        <v>244</v>
      </c>
      <c r="BK14" s="98"/>
      <c r="BL14" s="276">
        <f>BL11-BL12</f>
        <v>7967689</v>
      </c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8"/>
      <c r="CB14" s="276">
        <f>CB11</f>
        <v>8120158</v>
      </c>
      <c r="CC14" s="277"/>
      <c r="CD14" s="277"/>
      <c r="CE14" s="277"/>
      <c r="CF14" s="277"/>
      <c r="CG14" s="278"/>
      <c r="CH14" s="109">
        <f>CH11</f>
        <v>8120158</v>
      </c>
      <c r="CI14" s="276">
        <f>BL14</f>
        <v>7967689</v>
      </c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8"/>
      <c r="CW14" s="110">
        <f>CB14</f>
        <v>8120158</v>
      </c>
      <c r="CX14" s="279">
        <f>CH14</f>
        <v>8120158</v>
      </c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108"/>
      <c r="DJ14" s="108"/>
      <c r="DK14" s="107"/>
    </row>
    <row r="15" spans="1:115" s="4" customFormat="1" ht="16.5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99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100"/>
      <c r="BK15" s="101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5"/>
      <c r="CC15" s="265"/>
      <c r="CD15" s="265"/>
      <c r="CE15" s="265"/>
      <c r="CF15" s="265"/>
      <c r="CG15" s="265"/>
      <c r="CH15" s="102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103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104"/>
      <c r="DJ15" s="104"/>
      <c r="DK15" s="104"/>
    </row>
    <row r="16" spans="1:115" s="4" customFormat="1" ht="33.75" customHeight="1">
      <c r="A16" s="262" t="s">
        <v>218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99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100"/>
      <c r="BK16" s="101"/>
      <c r="BL16" s="264" t="s">
        <v>219</v>
      </c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5"/>
      <c r="CC16" s="265"/>
      <c r="CD16" s="265"/>
      <c r="CE16" s="265"/>
      <c r="CF16" s="265"/>
      <c r="CG16" s="265"/>
      <c r="CH16" s="102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103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104"/>
      <c r="DJ16" s="104"/>
      <c r="DK16" s="104"/>
    </row>
    <row r="17" spans="1:115" s="4" customFormat="1" ht="16.5">
      <c r="A17" s="280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105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101"/>
      <c r="BK17" s="101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5"/>
      <c r="CC17" s="265"/>
      <c r="CD17" s="265"/>
      <c r="CE17" s="265"/>
      <c r="CF17" s="265"/>
      <c r="CG17" s="265"/>
      <c r="CH17" s="102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103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104"/>
      <c r="DJ17" s="104"/>
      <c r="DK17" s="104"/>
    </row>
    <row r="18" spans="1:115" s="4" customFormat="1" ht="51.75" customHeight="1">
      <c r="A18" s="262" t="s">
        <v>220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99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100"/>
      <c r="BK18" s="101"/>
      <c r="BL18" s="264" t="s">
        <v>249</v>
      </c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5"/>
      <c r="CC18" s="265"/>
      <c r="CD18" s="265"/>
      <c r="CE18" s="265"/>
      <c r="CF18" s="265"/>
      <c r="CG18" s="265"/>
      <c r="CH18" s="102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103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104"/>
      <c r="DJ18" s="104"/>
      <c r="DK18" s="104"/>
    </row>
    <row r="19" spans="1:115" s="4" customFormat="1" ht="16.5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105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101"/>
      <c r="BK19" s="101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5"/>
      <c r="CC19" s="265"/>
      <c r="CD19" s="265"/>
      <c r="CE19" s="265"/>
      <c r="CF19" s="265"/>
      <c r="CG19" s="265"/>
      <c r="CH19" s="102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103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104"/>
      <c r="DJ19" s="104"/>
      <c r="DK19" s="104"/>
    </row>
    <row r="21" spans="1:115" ht="18.75">
      <c r="A21" s="133" t="s">
        <v>122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7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7"/>
      <c r="BK22" s="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33" t="s">
        <v>152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7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7"/>
      <c r="BK24" s="6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33" t="s">
        <v>153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7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7"/>
      <c r="BK26" s="67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275" t="s">
        <v>96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</row>
    <row r="28" spans="1:115" ht="18.75">
      <c r="A28" s="275" t="s">
        <v>154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  <c r="DK28" s="275"/>
    </row>
    <row r="29" spans="1:115" ht="18.75">
      <c r="A29" s="274" t="s">
        <v>155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74"/>
      <c r="DK29" s="274"/>
    </row>
    <row r="30" spans="1:115" ht="18.75">
      <c r="A30" s="274" t="s">
        <v>156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274"/>
      <c r="DK30" s="274"/>
    </row>
    <row r="31" spans="1:115" ht="18.75">
      <c r="A31" s="274" t="s">
        <v>157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</row>
    <row r="32" spans="1:115" ht="18.75">
      <c r="A32" s="275" t="s">
        <v>158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75"/>
      <c r="DG32" s="275"/>
      <c r="DH32" s="275"/>
      <c r="DI32" s="275"/>
      <c r="DJ32" s="275"/>
      <c r="DK32" s="275"/>
    </row>
    <row r="33" spans="1:115" ht="18.75">
      <c r="A33" s="275" t="s">
        <v>125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5"/>
      <c r="DG33" s="275"/>
      <c r="DH33" s="275"/>
      <c r="DI33" s="275"/>
      <c r="DJ33" s="275"/>
      <c r="DK33" s="275"/>
    </row>
    <row r="34" spans="1:115" ht="18.75">
      <c r="A34" s="275" t="s">
        <v>97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5"/>
      <c r="DF34" s="275"/>
      <c r="DG34" s="275"/>
      <c r="DH34" s="275"/>
      <c r="DI34" s="275"/>
      <c r="DJ34" s="275"/>
      <c r="DK34" s="275"/>
    </row>
    <row r="35" spans="1:115" ht="37.5" customHeight="1">
      <c r="A35" s="267" t="s">
        <v>159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</row>
    <row r="36" spans="1:115" ht="35.25" customHeight="1">
      <c r="A36" s="267" t="s">
        <v>160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</row>
  </sheetData>
  <sheetProtection/>
  <mergeCells count="90"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  <mergeCell ref="DI7:DK7"/>
    <mergeCell ref="BL8:CA9"/>
    <mergeCell ref="CB8:CG9"/>
    <mergeCell ref="CH8:CH9"/>
    <mergeCell ref="CI8:CV8"/>
    <mergeCell ref="CX8:DH8"/>
    <mergeCell ref="A10:AQ10"/>
    <mergeCell ref="AS10:BI10"/>
    <mergeCell ref="BL10:CA10"/>
    <mergeCell ref="CB10:CG10"/>
    <mergeCell ref="BL11:CA11"/>
    <mergeCell ref="CB11:CG11"/>
    <mergeCell ref="CI13:CV13"/>
    <mergeCell ref="CX13:DH13"/>
    <mergeCell ref="CI12:CV12"/>
    <mergeCell ref="CX12:DH12"/>
    <mergeCell ref="CI10:CV10"/>
    <mergeCell ref="CX10:DH10"/>
    <mergeCell ref="CI11:CV11"/>
    <mergeCell ref="CX11:DH11"/>
    <mergeCell ref="A12:AQ12"/>
    <mergeCell ref="AS12:BI12"/>
    <mergeCell ref="BL12:CA12"/>
    <mergeCell ref="CB12:CG12"/>
    <mergeCell ref="A11:AQ11"/>
    <mergeCell ref="AS11:BI11"/>
    <mergeCell ref="BL19:CA19"/>
    <mergeCell ref="CB19:CG19"/>
    <mergeCell ref="A13:AQ13"/>
    <mergeCell ref="AS13:BI13"/>
    <mergeCell ref="BL13:CA13"/>
    <mergeCell ref="CB13:CG13"/>
    <mergeCell ref="A18:AQ18"/>
    <mergeCell ref="AS18:BI18"/>
    <mergeCell ref="A17:AQ17"/>
    <mergeCell ref="AS17:BI17"/>
    <mergeCell ref="A21:DK21"/>
    <mergeCell ref="A23:DK23"/>
    <mergeCell ref="CI14:CV14"/>
    <mergeCell ref="CX14:DH14"/>
    <mergeCell ref="A19:AQ19"/>
    <mergeCell ref="AS19:BI19"/>
    <mergeCell ref="A14:AQ14"/>
    <mergeCell ref="AS14:BI14"/>
    <mergeCell ref="BL14:CA14"/>
    <mergeCell ref="CB14:CG14"/>
    <mergeCell ref="A34:DK34"/>
    <mergeCell ref="A35:DK35"/>
    <mergeCell ref="CI18:CV18"/>
    <mergeCell ref="CX18:DH18"/>
    <mergeCell ref="CI19:CV19"/>
    <mergeCell ref="CX19:DH19"/>
    <mergeCell ref="A28:DK28"/>
    <mergeCell ref="A29:DK29"/>
    <mergeCell ref="A25:DK25"/>
    <mergeCell ref="A27:DK27"/>
    <mergeCell ref="A36:DK36"/>
    <mergeCell ref="BL6:CH7"/>
    <mergeCell ref="A30:DK30"/>
    <mergeCell ref="A31:DK31"/>
    <mergeCell ref="A32:DK32"/>
    <mergeCell ref="A33:DK33"/>
    <mergeCell ref="CI17:CV17"/>
    <mergeCell ref="CX17:DH17"/>
    <mergeCell ref="CI16:CV16"/>
    <mergeCell ref="CX16:DH16"/>
    <mergeCell ref="BL18:CA18"/>
    <mergeCell ref="CB18:CG18"/>
    <mergeCell ref="BL17:CA17"/>
    <mergeCell ref="CB17:CG17"/>
    <mergeCell ref="CI15:CV15"/>
    <mergeCell ref="CX15:DH15"/>
    <mergeCell ref="A16:AQ16"/>
    <mergeCell ref="AS16:BI16"/>
    <mergeCell ref="BL16:CA16"/>
    <mergeCell ref="CB16:CG16"/>
    <mergeCell ref="A15:AQ15"/>
    <mergeCell ref="AS15:BI15"/>
    <mergeCell ref="BL15:CA15"/>
    <mergeCell ref="CB15:CG15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72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7">
      <selection activeCell="BT23" sqref="BT23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48" t="s">
        <v>133</v>
      </c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</row>
    <row r="4" spans="1:108" s="4" customFormat="1" ht="18.75">
      <c r="A4" s="312" t="s">
        <v>127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</row>
    <row r="5" spans="1:108" s="4" customFormat="1" ht="18.75">
      <c r="A5" s="312" t="s">
        <v>260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</row>
    <row r="6" spans="1:108" s="4" customFormat="1" ht="18.75">
      <c r="A6" s="312" t="s">
        <v>128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</row>
    <row r="7" spans="1:108" s="4" customFormat="1" ht="16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4" customFormat="1" ht="35.25" customHeight="1">
      <c r="A8" s="313" t="s">
        <v>0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 t="s">
        <v>47</v>
      </c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 t="s">
        <v>129</v>
      </c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</row>
    <row r="9" spans="1:108" s="4" customFormat="1" ht="18.75">
      <c r="A9" s="313">
        <v>1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>
        <v>2</v>
      </c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58"/>
      <c r="CN9" s="58"/>
      <c r="CO9" s="59"/>
      <c r="CP9" s="313">
        <v>3</v>
      </c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</row>
    <row r="10" spans="1:108" s="4" customFormat="1" ht="18.75">
      <c r="A10" s="314" t="s">
        <v>85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6"/>
      <c r="CA10" s="317" t="s">
        <v>100</v>
      </c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9"/>
      <c r="CP10" s="317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9"/>
    </row>
    <row r="11" spans="1:108" s="4" customFormat="1" ht="18.75">
      <c r="A11" s="314" t="s">
        <v>86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6"/>
      <c r="CA11" s="317" t="s">
        <v>102</v>
      </c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61"/>
      <c r="CN11" s="61"/>
      <c r="CO11" s="62"/>
      <c r="CP11" s="317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9"/>
    </row>
    <row r="12" spans="1:108" s="4" customFormat="1" ht="18.75">
      <c r="A12" s="314" t="s">
        <v>130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6"/>
      <c r="CA12" s="317" t="s">
        <v>104</v>
      </c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61"/>
      <c r="CN12" s="61"/>
      <c r="CO12" s="62"/>
      <c r="CP12" s="317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9"/>
    </row>
    <row r="13" spans="1:108" s="4" customFormat="1" ht="18.75">
      <c r="A13" s="314" t="s">
        <v>131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6"/>
      <c r="CA13" s="317" t="s">
        <v>132</v>
      </c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9"/>
      <c r="CP13" s="317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9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48" t="s">
        <v>126</v>
      </c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</row>
    <row r="16" spans="1:109" ht="22.5" customHeight="1">
      <c r="A16" s="312" t="s">
        <v>139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4"/>
    </row>
    <row r="17" spans="1:109" ht="22.5" customHeight="1">
      <c r="A17" s="313" t="s">
        <v>0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 t="s">
        <v>47</v>
      </c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 t="s">
        <v>98</v>
      </c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4"/>
    </row>
    <row r="18" spans="1:109" ht="18.75">
      <c r="A18" s="313">
        <v>1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>
        <v>2</v>
      </c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58"/>
      <c r="CN18" s="58"/>
      <c r="CO18" s="59"/>
      <c r="CP18" s="313">
        <v>3</v>
      </c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4"/>
    </row>
    <row r="19" spans="1:109" ht="18.75">
      <c r="A19" s="314" t="s">
        <v>99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6"/>
      <c r="CA19" s="317" t="s">
        <v>100</v>
      </c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9"/>
      <c r="CP19" s="317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9"/>
      <c r="DE19" s="4"/>
    </row>
    <row r="20" spans="1:109" ht="58.5" customHeight="1">
      <c r="A20" s="314" t="s">
        <v>101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6"/>
      <c r="CA20" s="317" t="s">
        <v>102</v>
      </c>
      <c r="CB20" s="318"/>
      <c r="CC20" s="318"/>
      <c r="CD20" s="318"/>
      <c r="CE20" s="318"/>
      <c r="CF20" s="318"/>
      <c r="CG20" s="318"/>
      <c r="CH20" s="318"/>
      <c r="CI20" s="318"/>
      <c r="CJ20" s="318"/>
      <c r="CK20" s="318"/>
      <c r="CL20" s="318"/>
      <c r="CM20" s="61"/>
      <c r="CN20" s="61"/>
      <c r="CO20" s="62"/>
      <c r="CP20" s="317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9"/>
      <c r="DE20" s="4"/>
    </row>
    <row r="21" spans="1:109" ht="18.75" customHeight="1">
      <c r="A21" s="314" t="s">
        <v>103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6"/>
      <c r="CA21" s="317" t="s">
        <v>104</v>
      </c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9"/>
      <c r="CP21" s="317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9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166</v>
      </c>
      <c r="B23" s="35"/>
      <c r="C23" s="34"/>
      <c r="D23" s="34"/>
      <c r="E23" s="34"/>
      <c r="F23" s="3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40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320" t="s">
        <v>146</v>
      </c>
      <c r="BO24" s="320"/>
      <c r="BP24" s="320"/>
      <c r="BQ24" s="320"/>
      <c r="BR24" s="320"/>
      <c r="BS24" s="320"/>
      <c r="BT24" s="320"/>
      <c r="BU24" s="320"/>
      <c r="BV24" s="320"/>
      <c r="BW24" s="320"/>
      <c r="BX24" s="320"/>
      <c r="BY24" s="320"/>
      <c r="BZ24" s="320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320" t="s">
        <v>231</v>
      </c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/>
      <c r="DD24" s="320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321" t="s">
        <v>7</v>
      </c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322" t="s">
        <v>8</v>
      </c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34"/>
    </row>
    <row r="27" spans="1:109" ht="18.75">
      <c r="A27" s="35" t="s">
        <v>144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70"/>
      <c r="AY27" s="70"/>
      <c r="AZ27" s="70"/>
      <c r="BA27" s="70"/>
      <c r="BB27" s="70"/>
      <c r="BC27" s="38"/>
      <c r="BD27" s="38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38"/>
    </row>
    <row r="28" spans="1:109" ht="18.75">
      <c r="A28" s="35" t="s">
        <v>145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320" t="s">
        <v>146</v>
      </c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320" t="s">
        <v>147</v>
      </c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  <c r="DC28" s="320"/>
      <c r="DD28" s="320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2"/>
      <c r="BO29" s="321" t="s">
        <v>7</v>
      </c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322" t="s">
        <v>8</v>
      </c>
      <c r="CM29" s="322"/>
      <c r="CN29" s="322"/>
      <c r="CO29" s="322"/>
      <c r="CP29" s="322"/>
      <c r="CQ29" s="322"/>
      <c r="CR29" s="322"/>
      <c r="CS29" s="322"/>
      <c r="CT29" s="322"/>
      <c r="CU29" s="322"/>
      <c r="CV29" s="322"/>
      <c r="CW29" s="322"/>
      <c r="CX29" s="322"/>
      <c r="CY29" s="322"/>
      <c r="CZ29" s="322"/>
      <c r="DA29" s="322"/>
      <c r="DB29" s="322"/>
      <c r="DC29" s="322"/>
      <c r="DD29" s="322"/>
      <c r="DE29" s="38"/>
    </row>
    <row r="30" spans="1:109" ht="23.25" customHeight="1">
      <c r="A30" s="35" t="s">
        <v>105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320" t="s">
        <v>146</v>
      </c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BY30" s="320"/>
      <c r="BZ30" s="320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320" t="s">
        <v>232</v>
      </c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0"/>
      <c r="DA30" s="320"/>
      <c r="DB30" s="320"/>
      <c r="DC30" s="320"/>
      <c r="DD30" s="320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321" t="s">
        <v>7</v>
      </c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322" t="s">
        <v>8</v>
      </c>
      <c r="CM31" s="322"/>
      <c r="CN31" s="322"/>
      <c r="CO31" s="322"/>
      <c r="CP31" s="322"/>
      <c r="CQ31" s="322"/>
      <c r="CR31" s="322"/>
      <c r="CS31" s="322"/>
      <c r="CT31" s="322"/>
      <c r="CU31" s="322"/>
      <c r="CV31" s="322"/>
      <c r="CW31" s="322"/>
      <c r="CX31" s="322"/>
      <c r="CY31" s="322"/>
      <c r="CZ31" s="322"/>
      <c r="DA31" s="322"/>
      <c r="DB31" s="322"/>
      <c r="DC31" s="322"/>
      <c r="DD31" s="322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1"/>
      <c r="BF33" s="71"/>
      <c r="BG33" s="71"/>
      <c r="BH33" s="71"/>
      <c r="BI33" s="71"/>
      <c r="BJ33" s="71"/>
      <c r="BK33" s="71"/>
      <c r="BL33" s="71"/>
      <c r="BM33" s="71"/>
      <c r="BN33" s="320" t="s">
        <v>146</v>
      </c>
      <c r="BO33" s="320"/>
      <c r="BP33" s="320"/>
      <c r="BQ33" s="320"/>
      <c r="BR33" s="320"/>
      <c r="BS33" s="320"/>
      <c r="BT33" s="320"/>
      <c r="BU33" s="320"/>
      <c r="BV33" s="320"/>
      <c r="BW33" s="320"/>
      <c r="BX33" s="320"/>
      <c r="BY33" s="320"/>
      <c r="BZ33" s="320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320" t="s">
        <v>232</v>
      </c>
      <c r="CM33" s="320"/>
      <c r="CN33" s="320"/>
      <c r="CO33" s="320"/>
      <c r="CP33" s="320"/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0"/>
      <c r="DB33" s="320"/>
      <c r="DC33" s="320"/>
      <c r="DD33" s="320"/>
      <c r="DE33" s="71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321" t="s">
        <v>7</v>
      </c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1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322" t="s">
        <v>8</v>
      </c>
      <c r="CM34" s="322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  <c r="DB34" s="322"/>
      <c r="DC34" s="322"/>
      <c r="DD34" s="322"/>
      <c r="DE34" s="72"/>
    </row>
    <row r="35" spans="1:109" ht="18.75">
      <c r="A35" s="35" t="s">
        <v>39</v>
      </c>
      <c r="B35" s="35"/>
      <c r="C35" s="34"/>
      <c r="D35" s="34"/>
      <c r="E35" s="34"/>
      <c r="F35" s="34"/>
      <c r="G35" s="323" t="s">
        <v>261</v>
      </c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1" t="s">
        <v>262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BN28:BZ28"/>
    <mergeCell ref="BO29:BZ29"/>
    <mergeCell ref="CL29:DD29"/>
    <mergeCell ref="BN30:BZ30"/>
    <mergeCell ref="G35:AI35"/>
    <mergeCell ref="BO34:BZ34"/>
    <mergeCell ref="CL34:DD34"/>
    <mergeCell ref="BN33:BZ33"/>
    <mergeCell ref="CL33:DD33"/>
    <mergeCell ref="CA20:CL20"/>
    <mergeCell ref="CP20:DD20"/>
    <mergeCell ref="CL30:DD30"/>
    <mergeCell ref="BO31:BZ31"/>
    <mergeCell ref="CL31:DD31"/>
    <mergeCell ref="BO25:BZ25"/>
    <mergeCell ref="BN24:BZ24"/>
    <mergeCell ref="CL24:DD24"/>
    <mergeCell ref="CL25:DD25"/>
    <mergeCell ref="CL28:DD28"/>
    <mergeCell ref="A18:BZ18"/>
    <mergeCell ref="CA18:CL18"/>
    <mergeCell ref="CP18:DD18"/>
    <mergeCell ref="A21:BZ21"/>
    <mergeCell ref="CA21:CO21"/>
    <mergeCell ref="CP21:DD21"/>
    <mergeCell ref="A19:BZ19"/>
    <mergeCell ref="CA19:CO19"/>
    <mergeCell ref="CP19:DD19"/>
    <mergeCell ref="A20:BZ20"/>
    <mergeCell ref="A16:DD16"/>
    <mergeCell ref="A12:BZ12"/>
    <mergeCell ref="CA12:CL12"/>
    <mergeCell ref="A13:BZ13"/>
    <mergeCell ref="CA13:CO13"/>
    <mergeCell ref="A17:BZ17"/>
    <mergeCell ref="CA17:CO17"/>
    <mergeCell ref="CP17:DD17"/>
    <mergeCell ref="A11:BZ11"/>
    <mergeCell ref="CA11:CL11"/>
    <mergeCell ref="CP11:DD11"/>
    <mergeCell ref="CP13:DD13"/>
    <mergeCell ref="CP12:DD12"/>
    <mergeCell ref="CF15:DD15"/>
    <mergeCell ref="A9:BZ9"/>
    <mergeCell ref="CA9:CL9"/>
    <mergeCell ref="CP9:DD9"/>
    <mergeCell ref="A10:BZ10"/>
    <mergeCell ref="CA10:CO10"/>
    <mergeCell ref="CP10:DD10"/>
    <mergeCell ref="CF3:DD3"/>
    <mergeCell ref="A4:DD4"/>
    <mergeCell ref="A5:DD5"/>
    <mergeCell ref="A6:DD6"/>
    <mergeCell ref="A8:BZ8"/>
    <mergeCell ref="CA8:CO8"/>
    <mergeCell ref="CP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</cp:lastModifiedBy>
  <cp:lastPrinted>2020-03-16T05:34:36Z</cp:lastPrinted>
  <dcterms:created xsi:type="dcterms:W3CDTF">2010-11-26T07:12:57Z</dcterms:created>
  <dcterms:modified xsi:type="dcterms:W3CDTF">2020-07-02T05:39:23Z</dcterms:modified>
  <cp:category/>
  <cp:version/>
  <cp:contentType/>
  <cp:contentStatus/>
</cp:coreProperties>
</file>